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收入" sheetId="1" r:id="rId1"/>
    <sheet name="支出" sheetId="2" r:id="rId2"/>
  </sheets>
  <externalReferences>
    <externalReference r:id="rId3"/>
    <externalReference r:id="rId4"/>
  </externalReferences>
  <definedNames>
    <definedName name="_Fill" hidden="1">[1]eqpmad2!#REF!</definedName>
    <definedName name="A">#REF!</definedName>
    <definedName name="Database">#REF!</definedName>
    <definedName name="HWSheet">1</definedName>
    <definedName name="Module.Prix_SMC">Module.Prix_SMC</definedName>
    <definedName name="_xlnm.Print_Area">#REF!</definedName>
    <definedName name="_xlnm.Print_Titles" localSheetId="0">收入!$1:$4</definedName>
    <definedName name="_xlnm.Print_Titles" localSheetId="1">支出!$1:$4</definedName>
    <definedName name="表13">#REF!</definedName>
    <definedName name="拨款汇总_合计">SUM([2]汇总!XFB1:XFD1)</definedName>
    <definedName name="大幅度">#REF!</definedName>
    <definedName name="地区名称">#REF!</definedName>
    <definedName name="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<sst xmlns="http://schemas.openxmlformats.org/spreadsheetml/2006/main" count="84" uniqueCount="76">
  <si>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>楚雄高新区2024年12月地方财政收入分项目执行情况表</t>
  </si>
  <si>
    <t>预算科目</t>
  </si>
  <si>
    <t>代码</t>
  </si>
  <si>
    <t>预算数</t>
  </si>
  <si>
    <t>本月收入数</t>
  </si>
  <si>
    <t>累计收入数</t>
  </si>
  <si>
    <t>占预算％</t>
  </si>
  <si>
    <t>上年同期数</t>
  </si>
  <si>
    <t>比上年同期+-</t>
  </si>
  <si>
    <t>绝对数</t>
  </si>
  <si>
    <t>%</t>
  </si>
  <si>
    <t>地方财政收入合计</t>
  </si>
  <si>
    <r>
      <rPr>
        <b/>
        <sz val="12"/>
        <rFont val="Times New Roman"/>
        <charset val="134"/>
      </rPr>
      <t xml:space="preserve">  </t>
    </r>
    <r>
      <rPr>
        <b/>
        <sz val="12"/>
        <rFont val="黑体"/>
        <charset val="134"/>
      </rPr>
      <t>一、一般公共预算收入合计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</si>
  <si>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、税收收入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</si>
  <si>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</si>
  <si>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</si>
  <si>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企业所得税退税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</si>
  <si>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</si>
  <si>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</si>
  <si>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</si>
  <si>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</si>
  <si>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</si>
  <si>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</si>
  <si>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</si>
  <si>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</si>
  <si>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</si>
  <si>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</si>
  <si>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烟叶税</t>
    </r>
  </si>
  <si>
    <t xml:space="preserve">   环境保护税</t>
  </si>
  <si>
    <t xml:space="preserve">   其他税收收入</t>
  </si>
  <si>
    <t>2、非税收入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</si>
  <si>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</si>
  <si>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教育费附加收入</t>
    </r>
  </si>
  <si>
    <t xml:space="preserve">      残疾人就业保障金收入</t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</si>
  <si>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教育资金收入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</si>
  <si>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农田水利建设资金收入</t>
    </r>
  </si>
  <si>
    <t xml:space="preserve">      其他专项收入（森林植被恢复费）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</si>
  <si>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</si>
  <si>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</si>
  <si>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国有资本经营收入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</si>
  <si>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国有资源（资产）有偿使用收入</t>
    </r>
  </si>
  <si>
    <t xml:space="preserve">   捐赠收入</t>
  </si>
  <si>
    <t xml:space="preserve">   政府住房基金收入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</si>
  <si>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其他收入</t>
    </r>
  </si>
  <si>
    <t>二、政府性基金预算收入合计</t>
  </si>
  <si>
    <t>高新区2024年12月地方财政支出分项目执行情况表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</si>
  <si>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单位：</t>
    </r>
    <r>
      <rPr>
        <sz val="12"/>
        <rFont val="宋体"/>
        <charset val="134"/>
      </rPr>
      <t>万</t>
    </r>
    <r>
      <rPr>
        <sz val="12"/>
        <rFont val="宋体"/>
        <charset val="134"/>
      </rPr>
      <t>元</t>
    </r>
  </si>
  <si>
    <t>上级追加数</t>
  </si>
  <si>
    <t>本月支出数</t>
  </si>
  <si>
    <t>累计支出数</t>
  </si>
  <si>
    <t>地方财政支出</t>
  </si>
  <si>
    <t>一、一般公共预算支出合计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</si>
  <si>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一般公共服务支出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</si>
  <si>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外交支出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</si>
  <si>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</si>
  <si>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</si>
  <si>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</si>
  <si>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科学技术支出</t>
    </r>
  </si>
  <si>
    <t xml:space="preserve">   文化旅游体育与传媒支出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</si>
  <si>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社会保障和就业支出</t>
    </r>
  </si>
  <si>
    <t xml:space="preserve">   卫生健康支出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</si>
  <si>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节能环保支出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</si>
  <si>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</si>
  <si>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</si>
  <si>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交通运输支出</t>
    </r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</si>
  <si>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</si>
  <si>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</si>
  <si>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</si>
  <si>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</si>
  <si>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</si>
  <si>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</si>
  <si>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灾害防治及应急管理支出</t>
  </si>
  <si>
    <t xml:space="preserve">   债务还本支出</t>
  </si>
  <si>
    <t xml:space="preserve">   债务付息支出</t>
  </si>
  <si>
    <t xml:space="preserve">   债务发行费用支出</t>
  </si>
  <si>
    <t>二、政府性基金预算支出合计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</si>
</sst>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#\ ??/??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yy\.mm\.dd"/>
    <numFmt numFmtId="192" formatCode="0_);[Red]\(0\)"/>
    <numFmt numFmtId="193" formatCode="0.00_ "/>
    <numFmt numFmtId="194" formatCode="_ * #,##0_ ;_ * \-#,##0_ ;_ * &quot;-&quot;??_ ;_ @_ "/>
    <numFmt numFmtId="195" formatCode="0.0_ "/>
    <numFmt numFmtId="196" formatCode="#,##0_);[Red]\(#,##0\)"/>
    <numFmt numFmtId="197" formatCode="#,##0.0_ ;[Red]\-#,##0.0\ "/>
    <numFmt numFmtId="198" formatCode="#,##0_ "/>
    <numFmt numFmtId="199" formatCode="#,##0.0_);[Red]\(#,##0.0\)"/>
    <numFmt numFmtId="200" formatCode="#,##0_ ;[Red]\-#,##0\ "/>
    <numFmt numFmtId="201" formatCode="0.0_ ;[Red]\-0.0\ "/>
  </numFmts>
  <fonts count="56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2"/>
      <name val="Times New Roman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4">
    <xf numFmtId="0" fontId="0" fillId="0" borderId="0"/>
    <xf numFmtId="43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1" fillId="0" borderId="0"/>
    <xf numFmtId="49" fontId="32" fillId="0" borderId="0" applyFont="0" applyFill="0" applyBorder="0" applyAlignment="0" applyProtection="0"/>
    <xf numFmtId="0" fontId="30" fillId="0" borderId="0"/>
    <xf numFmtId="0" fontId="6" fillId="0" borderId="0"/>
    <xf numFmtId="0" fontId="31" fillId="0" borderId="0"/>
    <xf numFmtId="0" fontId="6" fillId="0" borderId="0"/>
    <xf numFmtId="0" fontId="30" fillId="0" borderId="0"/>
    <xf numFmtId="0" fontId="6" fillId="0" borderId="0"/>
    <xf numFmtId="0" fontId="30" fillId="0" borderId="0">
      <protection locked="0"/>
    </xf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6" borderId="0" applyNumberFormat="0" applyBorder="0" applyAlignment="0" applyProtection="0"/>
    <xf numFmtId="0" fontId="33" fillId="46" borderId="0" applyNumberFormat="0" applyBorder="0" applyAlignment="0" applyProtection="0"/>
    <xf numFmtId="0" fontId="35" fillId="0" borderId="0">
      <alignment horizontal="center" wrapText="1"/>
      <protection locked="0"/>
    </xf>
    <xf numFmtId="176" fontId="32" fillId="0" borderId="0" applyFont="0" applyFill="0" applyBorder="0" applyAlignment="0" applyProtection="0"/>
    <xf numFmtId="177" fontId="36" fillId="0" borderId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6" fillId="0" borderId="0"/>
    <xf numFmtId="15" fontId="37" fillId="0" borderId="0"/>
    <xf numFmtId="182" fontId="36" fillId="0" borderId="0"/>
    <xf numFmtId="38" fontId="38" fillId="47" borderId="0" applyNumberFormat="0" applyBorder="0" applyAlignment="0" applyProtection="0"/>
    <xf numFmtId="0" fontId="39" fillId="0" borderId="14" applyNumberFormat="0" applyAlignment="0" applyProtection="0">
      <alignment horizontal="left" vertical="center"/>
    </xf>
    <xf numFmtId="0" fontId="39" fillId="0" borderId="15">
      <alignment horizontal="left" vertical="center"/>
    </xf>
    <xf numFmtId="10" fontId="38" fillId="48" borderId="3" applyNumberFormat="0" applyBorder="0" applyAlignment="0" applyProtection="0"/>
    <xf numFmtId="183" fontId="40" fillId="49" borderId="0"/>
    <xf numFmtId="183" fontId="41" fillId="5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6" fillId="0" borderId="0"/>
    <xf numFmtId="37" fontId="42" fillId="0" borderId="0"/>
    <xf numFmtId="187" fontId="32" fillId="0" borderId="0"/>
    <xf numFmtId="0" fontId="30" fillId="0" borderId="0"/>
    <xf numFmtId="14" fontId="35" fillId="0" borderId="0">
      <alignment horizontal="center" wrapText="1"/>
      <protection locked="0"/>
    </xf>
    <xf numFmtId="10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188" fontId="32" fillId="0" borderId="0" applyFont="0" applyFill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3" fillId="0" borderId="16">
      <alignment horizontal="center"/>
    </xf>
    <xf numFmtId="3" fontId="37" fillId="0" borderId="0" applyFont="0" applyFill="0" applyBorder="0" applyAlignment="0" applyProtection="0"/>
    <xf numFmtId="0" fontId="37" fillId="51" borderId="0" applyNumberFormat="0" applyFont="0" applyBorder="0" applyAlignment="0" applyProtection="0"/>
    <xf numFmtId="0" fontId="44" fillId="52" borderId="17">
      <protection locked="0"/>
    </xf>
    <xf numFmtId="0" fontId="45" fillId="0" borderId="0"/>
    <xf numFmtId="0" fontId="44" fillId="52" borderId="17">
      <protection locked="0"/>
    </xf>
    <xf numFmtId="0" fontId="44" fillId="52" borderId="17">
      <protection locked="0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2" applyNumberFormat="0" applyFill="0" applyProtection="0">
      <alignment horizontal="right"/>
    </xf>
    <xf numFmtId="0" fontId="46" fillId="0" borderId="2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48" fillId="0" borderId="18" applyNumberFormat="0" applyFill="0" applyProtection="0">
      <alignment horizontal="center"/>
    </xf>
    <xf numFmtId="0" fontId="49" fillId="53" borderId="0" applyNumberFormat="0" applyBorder="0" applyAlignment="0" applyProtection="0"/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  <xf numFmtId="3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48" fillId="0" borderId="18" applyNumberFormat="0" applyFill="0" applyProtection="0">
      <alignment horizontal="left"/>
    </xf>
    <xf numFmtId="0" fontId="37" fillId="0" borderId="0"/>
    <xf numFmtId="41" fontId="0" fillId="0" borderId="0" applyFont="0" applyFill="0" applyBorder="0" applyAlignment="0" applyProtection="0"/>
    <xf numFmtId="4" fontId="37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191" fontId="32" fillId="0" borderId="18" applyFill="0" applyProtection="0">
      <alignment horizontal="right"/>
    </xf>
    <xf numFmtId="0" fontId="32" fillId="0" borderId="2" applyNumberFormat="0" applyFill="0" applyProtection="0">
      <alignment horizontal="left"/>
    </xf>
    <xf numFmtId="1" fontId="32" fillId="0" borderId="18" applyFill="0" applyProtection="0">
      <alignment horizontal="center"/>
    </xf>
    <xf numFmtId="0" fontId="30" fillId="0" borderId="0"/>
    <xf numFmtId="0" fontId="37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192" fontId="0" fillId="0" borderId="0" xfId="0" applyNumberFormat="1" applyFill="1" applyAlignment="1" applyProtection="1">
      <alignment horizontal="right"/>
      <protection locked="0"/>
    </xf>
    <xf numFmtId="193" fontId="0" fillId="0" borderId="0" xfId="0" applyNumberForma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9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9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94" fontId="4" fillId="0" borderId="3" xfId="1" applyNumberFormat="1" applyFont="1" applyBorder="1" applyAlignment="1" applyProtection="1">
      <alignment horizontal="right"/>
    </xf>
    <xf numFmtId="194" fontId="4" fillId="0" borderId="3" xfId="1" applyNumberFormat="1" applyFont="1" applyFill="1" applyBorder="1" applyAlignment="1" applyProtection="1">
      <alignment horizontal="right"/>
    </xf>
    <xf numFmtId="195" fontId="4" fillId="0" borderId="3" xfId="3" applyNumberFormat="1" applyFont="1" applyBorder="1" applyAlignment="1" applyProtection="1">
      <alignment horizontal="right"/>
    </xf>
    <xf numFmtId="0" fontId="5" fillId="3" borderId="3" xfId="0" applyNumberFormat="1" applyFont="1" applyFill="1" applyBorder="1" applyAlignment="1" applyProtection="1">
      <alignment horizontal="left" vertical="center"/>
    </xf>
    <xf numFmtId="194" fontId="4" fillId="0" borderId="3" xfId="1" applyNumberFormat="1" applyFont="1" applyBorder="1" applyAlignment="1" applyProtection="1">
      <alignment horizontal="right" vertical="center"/>
    </xf>
    <xf numFmtId="194" fontId="4" fillId="0" borderId="3" xfId="1" applyNumberFormat="1" applyFont="1" applyFill="1" applyBorder="1" applyAlignment="1" applyProtection="1">
      <alignment horizontal="right" vertical="center"/>
    </xf>
    <xf numFmtId="195" fontId="4" fillId="0" borderId="3" xfId="3" applyNumberFormat="1" applyFont="1" applyBorder="1" applyAlignment="1" applyProtection="1">
      <alignment horizontal="right" vertical="center"/>
    </xf>
    <xf numFmtId="196" fontId="4" fillId="0" borderId="3" xfId="1" applyNumberFormat="1" applyFont="1" applyFill="1" applyBorder="1" applyAlignment="1" applyProtection="1">
      <alignment horizontal="right" vertical="center"/>
    </xf>
    <xf numFmtId="0" fontId="6" fillId="3" borderId="3" xfId="0" applyNumberFormat="1" applyFont="1" applyFill="1" applyBorder="1" applyAlignment="1" applyProtection="1">
      <alignment horizontal="left" vertical="center"/>
    </xf>
    <xf numFmtId="194" fontId="6" fillId="0" borderId="3" xfId="1" applyNumberFormat="1" applyFont="1" applyBorder="1" applyAlignment="1" applyProtection="1">
      <alignment horizontal="right" vertical="center"/>
      <protection locked="0"/>
    </xf>
    <xf numFmtId="196" fontId="6" fillId="0" borderId="3" xfId="1" applyNumberFormat="1" applyFont="1" applyFill="1" applyBorder="1" applyAlignment="1" applyProtection="1">
      <alignment horizontal="right" vertical="center"/>
      <protection locked="0"/>
    </xf>
    <xf numFmtId="195" fontId="6" fillId="0" borderId="3" xfId="3" applyNumberFormat="1" applyFont="1" applyBorder="1" applyAlignment="1" applyProtection="1">
      <alignment horizontal="right" vertical="center"/>
    </xf>
    <xf numFmtId="0" fontId="0" fillId="3" borderId="3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3" fontId="6" fillId="0" borderId="3" xfId="1" applyNumberFormat="1" applyFont="1" applyBorder="1" applyAlignment="1" applyProtection="1">
      <alignment horizontal="right" vertical="center"/>
      <protection locked="0"/>
    </xf>
    <xf numFmtId="0" fontId="0" fillId="3" borderId="4" xfId="0" applyNumberFormat="1" applyFont="1" applyFill="1" applyBorder="1" applyAlignment="1" applyProtection="1">
      <alignment horizontal="left" vertical="center"/>
    </xf>
    <xf numFmtId="196" fontId="6" fillId="0" borderId="3" xfId="1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 vertical="distributed"/>
      <protection locked="0"/>
    </xf>
    <xf numFmtId="0" fontId="2" fillId="0" borderId="5" xfId="0" applyFont="1" applyBorder="1" applyAlignment="1" applyProtection="1">
      <alignment horizontal="center" vertical="distributed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93" fontId="2" fillId="0" borderId="3" xfId="0" applyNumberFormat="1" applyFont="1" applyBorder="1" applyAlignment="1" applyProtection="1">
      <alignment horizontal="center" vertical="distributed"/>
      <protection locked="0"/>
    </xf>
    <xf numFmtId="197" fontId="4" fillId="0" borderId="3" xfId="1" applyNumberFormat="1" applyFont="1" applyBorder="1" applyAlignment="1" applyProtection="1">
      <alignment horizontal="right" vertical="center"/>
    </xf>
    <xf numFmtId="197" fontId="4" fillId="0" borderId="3" xfId="3" applyNumberFormat="1" applyFont="1" applyBorder="1" applyAlignment="1" applyProtection="1">
      <alignment horizontal="right" vertical="center"/>
    </xf>
    <xf numFmtId="197" fontId="6" fillId="0" borderId="3" xfId="1" applyNumberFormat="1" applyFont="1" applyBorder="1" applyAlignment="1" applyProtection="1">
      <alignment horizontal="right" vertical="center"/>
    </xf>
    <xf numFmtId="197" fontId="6" fillId="0" borderId="3" xfId="3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196" fontId="7" fillId="0" borderId="0" xfId="0" applyNumberFormat="1" applyFont="1" applyAlignment="1" applyProtection="1">
      <alignment horizontal="right"/>
      <protection locked="0"/>
    </xf>
    <xf numFmtId="196" fontId="7" fillId="0" borderId="0" xfId="0" applyNumberFormat="1" applyFont="1" applyFill="1" applyAlignment="1" applyProtection="1">
      <alignment horizontal="right"/>
      <protection locked="0"/>
    </xf>
    <xf numFmtId="198" fontId="7" fillId="0" borderId="0" xfId="0" applyNumberFormat="1" applyFont="1" applyAlignment="1" applyProtection="1">
      <alignment horizontal="right"/>
      <protection locked="0"/>
    </xf>
    <xf numFmtId="193" fontId="7" fillId="0" borderId="0" xfId="0" applyNumberFormat="1" applyFont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96" fontId="8" fillId="0" borderId="0" xfId="0" applyNumberFormat="1" applyFont="1" applyFill="1" applyBorder="1" applyAlignment="1" applyProtection="1">
      <alignment horizontal="right"/>
      <protection locked="0"/>
    </xf>
    <xf numFmtId="196" fontId="7" fillId="0" borderId="0" xfId="0" applyNumberFormat="1" applyFont="1" applyFill="1" applyBorder="1" applyAlignment="1" applyProtection="1">
      <alignment horizontal="right"/>
      <protection locked="0"/>
    </xf>
    <xf numFmtId="198" fontId="0" fillId="0" borderId="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distributed"/>
      <protection locked="0"/>
    </xf>
    <xf numFmtId="196" fontId="2" fillId="0" borderId="1" xfId="0" applyNumberFormat="1" applyFont="1" applyBorder="1" applyAlignment="1" applyProtection="1">
      <alignment horizontal="center" vertical="distributed"/>
      <protection locked="0"/>
    </xf>
    <xf numFmtId="196" fontId="2" fillId="0" borderId="1" xfId="0" applyNumberFormat="1" applyFont="1" applyFill="1" applyBorder="1" applyAlignment="1" applyProtection="1">
      <alignment horizontal="center" vertical="distributed"/>
      <protection locked="0"/>
    </xf>
    <xf numFmtId="196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distributed"/>
      <protection locked="0"/>
    </xf>
    <xf numFmtId="196" fontId="2" fillId="0" borderId="2" xfId="0" applyNumberFormat="1" applyFont="1" applyBorder="1" applyAlignment="1" applyProtection="1">
      <alignment horizontal="center" vertical="distributed"/>
      <protection locked="0"/>
    </xf>
    <xf numFmtId="196" fontId="2" fillId="0" borderId="2" xfId="0" applyNumberFormat="1" applyFont="1" applyFill="1" applyBorder="1" applyAlignment="1" applyProtection="1">
      <alignment horizontal="center" vertical="distributed"/>
      <protection locked="0"/>
    </xf>
    <xf numFmtId="198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196" fontId="4" fillId="0" borderId="3" xfId="1" applyNumberFormat="1" applyFont="1" applyBorder="1" applyAlignment="1" applyProtection="1">
      <alignment horizontal="right" vertical="center"/>
    </xf>
    <xf numFmtId="199" fontId="6" fillId="0" borderId="3" xfId="3" applyNumberFormat="1" applyFont="1" applyFill="1" applyBorder="1" applyAlignment="1" applyProtection="1">
      <alignment horizontal="right" vertical="center"/>
      <protection locked="0"/>
    </xf>
    <xf numFmtId="196" fontId="4" fillId="0" borderId="2" xfId="0" applyNumberFormat="1" applyFont="1" applyFill="1" applyBorder="1" applyAlignment="1" applyProtection="1">
      <alignment horizontal="right" vertical="center"/>
      <protection locked="0"/>
    </xf>
    <xf numFmtId="200" fontId="4" fillId="0" borderId="2" xfId="0" applyNumberFormat="1" applyFont="1" applyBorder="1" applyAlignment="1" applyProtection="1">
      <alignment horizontal="right" vertical="center"/>
      <protection locked="0"/>
    </xf>
    <xf numFmtId="0" fontId="4" fillId="2" borderId="3" xfId="0" applyNumberFormat="1" applyFont="1" applyFill="1" applyBorder="1" applyAlignment="1" applyProtection="1">
      <alignment horizontal="left" vertical="center"/>
    </xf>
    <xf numFmtId="0" fontId="0" fillId="2" borderId="3" xfId="0" applyNumberFormat="1" applyFont="1" applyFill="1" applyBorder="1" applyAlignment="1" applyProtection="1">
      <alignment vertical="center" wrapText="1"/>
    </xf>
    <xf numFmtId="196" fontId="4" fillId="2" borderId="3" xfId="0" applyNumberFormat="1" applyFont="1" applyFill="1" applyBorder="1" applyAlignment="1" applyProtection="1">
      <alignment horizontal="right" vertical="center"/>
    </xf>
    <xf numFmtId="200" fontId="6" fillId="0" borderId="2" xfId="0" applyNumberFormat="1" applyFont="1" applyBorder="1" applyAlignment="1" applyProtection="1">
      <alignment horizontal="right" vertical="center"/>
      <protection locked="0"/>
    </xf>
    <xf numFmtId="200" fontId="6" fillId="0" borderId="3" xfId="1" applyNumberFormat="1" applyFont="1" applyFill="1" applyBorder="1" applyAlignment="1" applyProtection="1">
      <alignment horizontal="right" vertical="center"/>
      <protection locked="0"/>
    </xf>
    <xf numFmtId="200" fontId="6" fillId="0" borderId="3" xfId="1" applyNumberFormat="1" applyFont="1" applyBorder="1" applyAlignment="1" applyProtection="1">
      <alignment horizontal="right" vertical="center"/>
    </xf>
    <xf numFmtId="200" fontId="4" fillId="0" borderId="3" xfId="1" applyNumberFormat="1" applyFont="1" applyFill="1" applyBorder="1" applyAlignment="1" applyProtection="1">
      <alignment horizontal="right" vertical="center"/>
    </xf>
    <xf numFmtId="196" fontId="4" fillId="0" borderId="3" xfId="0" applyNumberFormat="1" applyFont="1" applyFill="1" applyBorder="1" applyAlignment="1" applyProtection="1">
      <alignment horizontal="right" vertical="center"/>
    </xf>
    <xf numFmtId="196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98" fontId="6" fillId="0" borderId="3" xfId="1" applyNumberFormat="1" applyFont="1" applyFill="1" applyBorder="1" applyAlignment="1" applyProtection="1">
      <alignment horizontal="righ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vertical="center" wrapText="1"/>
    </xf>
    <xf numFmtId="196" fontId="4" fillId="2" borderId="2" xfId="0" applyNumberFormat="1" applyFont="1" applyFill="1" applyBorder="1" applyAlignment="1" applyProtection="1">
      <alignment horizontal="right" vertical="center"/>
    </xf>
    <xf numFmtId="193" fontId="8" fillId="0" borderId="0" xfId="0" applyNumberFormat="1" applyFont="1" applyFill="1" applyBorder="1" applyAlignment="1" applyProtection="1">
      <alignment horizontal="right"/>
      <protection locked="0"/>
    </xf>
    <xf numFmtId="196" fontId="2" fillId="0" borderId="5" xfId="0" applyNumberFormat="1" applyFont="1" applyBorder="1" applyAlignment="1" applyProtection="1">
      <alignment horizontal="center" vertical="center" wrapText="1"/>
      <protection locked="0"/>
    </xf>
    <xf numFmtId="196" fontId="0" fillId="0" borderId="0" xfId="0" applyNumberFormat="1" applyFont="1" applyAlignment="1" applyProtection="1">
      <alignment horizontal="center"/>
      <protection locked="0"/>
    </xf>
    <xf numFmtId="201" fontId="4" fillId="0" borderId="3" xfId="1" applyNumberFormat="1" applyFont="1" applyBorder="1" applyAlignment="1" applyProtection="1">
      <alignment horizontal="right" vertical="center"/>
    </xf>
    <xf numFmtId="196" fontId="2" fillId="0" borderId="0" xfId="0" applyNumberFormat="1" applyFont="1" applyAlignment="1" applyProtection="1">
      <alignment horizontal="right"/>
      <protection locked="0"/>
    </xf>
    <xf numFmtId="201" fontId="6" fillId="0" borderId="3" xfId="1" applyNumberFormat="1" applyFont="1" applyBorder="1" applyAlignment="1" applyProtection="1">
      <alignment horizontal="right" vertical="center"/>
    </xf>
    <xf numFmtId="196" fontId="0" fillId="0" borderId="0" xfId="0" applyNumberFormat="1" applyFont="1" applyAlignment="1" applyProtection="1">
      <alignment horizontal="right"/>
      <protection locked="0"/>
    </xf>
  </cellXfs>
  <cellStyles count="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Book1" xfId="50"/>
    <cellStyle name="_Book1_1" xfId="51"/>
    <cellStyle name="_Book1_2" xfId="52"/>
    <cellStyle name="_ET_STYLE_NoName_00_" xfId="53"/>
    <cellStyle name="_ET_STYLE_NoName_00__Book1" xfId="54"/>
    <cellStyle name="_ET_STYLE_NoName_00__Book1_1" xfId="55"/>
    <cellStyle name="_ET_STYLE_NoName_00__Sheet3" xfId="56"/>
    <cellStyle name="_弱电系统设备配置报价清单" xfId="57"/>
    <cellStyle name="0,0_x000d_&#10;NA_x000d_&#10;" xfId="58"/>
    <cellStyle name="6mal" xfId="59"/>
    <cellStyle name="Accent1" xfId="60"/>
    <cellStyle name="Accent1 - 20%" xfId="61"/>
    <cellStyle name="Accent1 - 40%" xfId="62"/>
    <cellStyle name="Accent1 - 60%" xfId="63"/>
    <cellStyle name="Accent2" xfId="64"/>
    <cellStyle name="Accent2 - 20%" xfId="65"/>
    <cellStyle name="Accent2 - 40%" xfId="66"/>
    <cellStyle name="Accent2 - 60%" xfId="67"/>
    <cellStyle name="Accent3" xfId="68"/>
    <cellStyle name="Accent3 - 20%" xfId="69"/>
    <cellStyle name="Accent3 - 40%" xfId="70"/>
    <cellStyle name="Accent3 - 60%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rgs.style" xfId="84"/>
    <cellStyle name="Comma [0]_!!!GO" xfId="85"/>
    <cellStyle name="comma zerodec" xfId="86"/>
    <cellStyle name="Comma_!!!GO" xfId="87"/>
    <cellStyle name="Currency [0]_!!!GO" xfId="88"/>
    <cellStyle name="Currency_!!!GO" xfId="89"/>
    <cellStyle name="Currency1" xfId="90"/>
    <cellStyle name="Date" xfId="91"/>
    <cellStyle name="Dollar (zero dec)" xfId="92"/>
    <cellStyle name="Grey" xfId="93"/>
    <cellStyle name="Header1" xfId="94"/>
    <cellStyle name="Header2" xfId="95"/>
    <cellStyle name="Input [yellow]" xfId="96"/>
    <cellStyle name="Input Cells" xfId="97"/>
    <cellStyle name="Linked Cells" xfId="98"/>
    <cellStyle name="Millares [0]_96 Risk" xfId="99"/>
    <cellStyle name="Millares_96 Risk" xfId="100"/>
    <cellStyle name="Milliers [0]_!!!GO" xfId="101"/>
    <cellStyle name="Milliers_!!!GO" xfId="102"/>
    <cellStyle name="Moneda [0]_96 Risk" xfId="103"/>
    <cellStyle name="Moneda_96 Risk" xfId="104"/>
    <cellStyle name="Mon閠aire [0]_!!!GO" xfId="105"/>
    <cellStyle name="Mon閠aire_!!!GO" xfId="106"/>
    <cellStyle name="New Times Roman" xfId="107"/>
    <cellStyle name="no dec" xfId="108"/>
    <cellStyle name="Normal - Style1" xfId="109"/>
    <cellStyle name="Normal_!!!GO" xfId="110"/>
    <cellStyle name="per.style" xfId="111"/>
    <cellStyle name="Percent [2]" xfId="112"/>
    <cellStyle name="Percent_!!!GO" xfId="113"/>
    <cellStyle name="Pourcentage_pldt" xfId="114"/>
    <cellStyle name="PSChar" xfId="115"/>
    <cellStyle name="PSDate" xfId="116"/>
    <cellStyle name="PSDec" xfId="117"/>
    <cellStyle name="PSHeading" xfId="118"/>
    <cellStyle name="PSInt" xfId="119"/>
    <cellStyle name="PSSpacer" xfId="120"/>
    <cellStyle name="sstot" xfId="121"/>
    <cellStyle name="Standard_AREAS" xfId="122"/>
    <cellStyle name="t" xfId="123"/>
    <cellStyle name="t_HVAC Equipment (3)" xfId="124"/>
    <cellStyle name="捠壿 [0.00]_Region Orders (2)" xfId="125"/>
    <cellStyle name="捠壿_Region Orders (2)" xfId="126"/>
    <cellStyle name="编号" xfId="127"/>
    <cellStyle name="标题1" xfId="128"/>
    <cellStyle name="表标题" xfId="129"/>
    <cellStyle name="部门" xfId="130"/>
    <cellStyle name="差_Book1" xfId="131"/>
    <cellStyle name="常规 5 2" xfId="132"/>
    <cellStyle name="超级链接" xfId="133"/>
    <cellStyle name="分级显示行_1_Book1" xfId="134"/>
    <cellStyle name="分级显示列_1_Book1" xfId="135"/>
    <cellStyle name="好_Book1" xfId="136"/>
    <cellStyle name="后继超级链接" xfId="137"/>
    <cellStyle name="借出原因" xfId="138"/>
    <cellStyle name="普通_97-917" xfId="139"/>
    <cellStyle name="千分位[0]_laroux" xfId="140"/>
    <cellStyle name="千分位_97-917" xfId="141"/>
    <cellStyle name="千位[0]_ 方正PC" xfId="142"/>
    <cellStyle name="千位_ 方正PC" xfId="143"/>
    <cellStyle name="强调 1" xfId="144"/>
    <cellStyle name="强调 2" xfId="145"/>
    <cellStyle name="强调 3" xfId="146"/>
    <cellStyle name="日期" xfId="147"/>
    <cellStyle name="商品名称" xfId="148"/>
    <cellStyle name="数量" xfId="149"/>
    <cellStyle name="样式 1" xfId="150"/>
    <cellStyle name="昗弨_Pacific Region P&amp;L" xfId="151"/>
    <cellStyle name="寘嬫愗傝 [0.00]_Region Orders (2)" xfId="152"/>
    <cellStyle name="寘嬫愗傝_Region Orders (2)" xfId="1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SW-TEO"/>
      <sheetName val="中央"/>
      <sheetName val="Toolbox"/>
      <sheetName val="国家"/>
      <sheetName val="Financ. 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tabSelected="1" workbookViewId="0">
      <pane xSplit="1" ySplit="4" topLeftCell="B5" activePane="bottomRight" state="frozenSplit"/>
      <selection/>
      <selection pane="topRight"/>
      <selection pane="bottomLeft"/>
      <selection pane="bottomRight" activeCell="P21" sqref="P21"/>
    </sheetView>
  </sheetViews>
  <sheetFormatPr defaultColWidth="9" defaultRowHeight="14.25"/>
  <cols>
    <col min="1" max="1" width="34.125" style="48" customWidth="1"/>
    <col min="2" max="2" width="9.125" style="48" hidden="1" customWidth="1"/>
    <col min="3" max="3" width="12" style="49" customWidth="1"/>
    <col min="4" max="4" width="11.75" style="50" customWidth="1"/>
    <col min="5" max="5" width="12.75" style="50" customWidth="1"/>
    <col min="6" max="6" width="10.125" style="49" customWidth="1"/>
    <col min="7" max="7" width="11.625" style="50" customWidth="1"/>
    <col min="8" max="8" width="11.25" style="51" customWidth="1"/>
    <col min="9" max="9" width="11" style="52" customWidth="1"/>
    <col min="10" max="10" width="9" style="49"/>
    <col min="11" max="16384" width="9" style="48"/>
  </cols>
  <sheetData>
    <row r="1" ht="25.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5.5" customHeight="1" spans="1:9">
      <c r="A2" s="53"/>
      <c r="B2" s="54"/>
      <c r="C2" s="55"/>
      <c r="D2" s="55"/>
      <c r="E2" s="55"/>
      <c r="F2" s="55"/>
      <c r="G2" s="56"/>
      <c r="H2" s="57"/>
      <c r="I2" s="87"/>
    </row>
    <row r="3" s="46" customFormat="1" ht="15" customHeight="1" spans="1:10">
      <c r="A3" s="10" t="s">
        <v>1</v>
      </c>
      <c r="B3" s="58" t="s">
        <v>2</v>
      </c>
      <c r="C3" s="59" t="s">
        <v>3</v>
      </c>
      <c r="D3" s="60" t="s">
        <v>4</v>
      </c>
      <c r="E3" s="60" t="s">
        <v>5</v>
      </c>
      <c r="F3" s="59" t="s">
        <v>6</v>
      </c>
      <c r="G3" s="60" t="s">
        <v>7</v>
      </c>
      <c r="H3" s="61" t="s">
        <v>8</v>
      </c>
      <c r="I3" s="88"/>
      <c r="J3" s="89"/>
    </row>
    <row r="4" s="46" customFormat="1" ht="15" customHeight="1" spans="1:10">
      <c r="A4" s="13"/>
      <c r="B4" s="62"/>
      <c r="C4" s="63"/>
      <c r="D4" s="64"/>
      <c r="E4" s="64"/>
      <c r="F4" s="63"/>
      <c r="G4" s="64"/>
      <c r="H4" s="65" t="s">
        <v>9</v>
      </c>
      <c r="I4" s="41" t="s">
        <v>10</v>
      </c>
      <c r="J4" s="89"/>
    </row>
    <row r="5" s="47" customFormat="1" ht="21.75" customHeight="1" spans="1:10">
      <c r="A5" s="66" t="s">
        <v>11</v>
      </c>
      <c r="B5" s="67">
        <v>100</v>
      </c>
      <c r="C5" s="68">
        <f>C6+C38</f>
        <v>136859</v>
      </c>
      <c r="D5" s="26">
        <f>D6+D38</f>
        <v>44646</v>
      </c>
      <c r="E5" s="26">
        <f>E6+E38</f>
        <v>165730</v>
      </c>
      <c r="F5" s="69">
        <f>IF(C5&lt;&gt;0,ROUND(E5/C5,4)*100,0)</f>
        <v>121.1</v>
      </c>
      <c r="G5" s="70">
        <f>G6+G38</f>
        <v>149372</v>
      </c>
      <c r="H5" s="71">
        <f>E5-G5</f>
        <v>16358</v>
      </c>
      <c r="I5" s="90">
        <f t="shared" ref="I5:I34" si="0">H5/G5*100</f>
        <v>10.9511822831588</v>
      </c>
      <c r="J5" s="91"/>
    </row>
    <row r="6" s="47" customFormat="1" ht="21.75" customHeight="1" spans="1:10">
      <c r="A6" s="72" t="s">
        <v>12</v>
      </c>
      <c r="B6" s="67">
        <v>200</v>
      </c>
      <c r="C6" s="68">
        <f>C7+C24</f>
        <v>86859</v>
      </c>
      <c r="D6" s="26">
        <f>D7+D24</f>
        <v>7562</v>
      </c>
      <c r="E6" s="26">
        <f>E7+E24</f>
        <v>87027</v>
      </c>
      <c r="F6" s="69">
        <f>IF(C6&lt;&gt;0,ROUND(E6/C6,4)*100,0)</f>
        <v>100.19</v>
      </c>
      <c r="G6" s="70">
        <f>G7+G24</f>
        <v>84329</v>
      </c>
      <c r="H6" s="71">
        <f t="shared" ref="H6:H38" si="1">E6-G6</f>
        <v>2698</v>
      </c>
      <c r="I6" s="90">
        <f t="shared" si="0"/>
        <v>3.19937388087135</v>
      </c>
      <c r="J6" s="91"/>
    </row>
    <row r="7" s="47" customFormat="1" ht="21.75" customHeight="1" spans="1:10">
      <c r="A7" s="72" t="s">
        <v>13</v>
      </c>
      <c r="B7" s="67"/>
      <c r="C7" s="68">
        <f>SUM(C8:C23)</f>
        <v>54809</v>
      </c>
      <c r="D7" s="26">
        <f>SUM(D8:D23)</f>
        <v>8822</v>
      </c>
      <c r="E7" s="26">
        <f>SUM(E8:E23)</f>
        <v>54970</v>
      </c>
      <c r="F7" s="69">
        <f>IF(C7&lt;&gt;0,ROUND(E7/C7,4)*100,0)</f>
        <v>100.29</v>
      </c>
      <c r="G7" s="70">
        <f>SUM(G8:G23)</f>
        <v>49943</v>
      </c>
      <c r="H7" s="71">
        <f t="shared" si="1"/>
        <v>5027</v>
      </c>
      <c r="I7" s="90">
        <f t="shared" si="0"/>
        <v>10.0654746410908</v>
      </c>
      <c r="J7" s="91"/>
    </row>
    <row r="8" s="9" customFormat="1" ht="21.75" customHeight="1" spans="1:10">
      <c r="A8" s="73" t="s">
        <v>14</v>
      </c>
      <c r="B8" s="67">
        <v>201</v>
      </c>
      <c r="C8" s="74">
        <v>23360</v>
      </c>
      <c r="D8" s="29">
        <v>2534</v>
      </c>
      <c r="E8" s="29">
        <v>20049</v>
      </c>
      <c r="F8" s="69">
        <f>IF(C8&lt;&gt;0,ROUND(E8/C8,4)*100,0)</f>
        <v>85.83</v>
      </c>
      <c r="G8" s="29">
        <v>21741</v>
      </c>
      <c r="H8" s="75">
        <f t="shared" si="1"/>
        <v>-1692</v>
      </c>
      <c r="I8" s="92">
        <f t="shared" si="0"/>
        <v>-7.7825307023596</v>
      </c>
      <c r="J8" s="93"/>
    </row>
    <row r="9" s="9" customFormat="1" ht="21.75" customHeight="1" spans="1:10">
      <c r="A9" s="73" t="s">
        <v>15</v>
      </c>
      <c r="B9" s="67">
        <v>203</v>
      </c>
      <c r="C9" s="74">
        <v>2210</v>
      </c>
      <c r="D9" s="29">
        <v>15</v>
      </c>
      <c r="E9" s="29">
        <v>1367</v>
      </c>
      <c r="F9" s="69">
        <f t="shared" ref="F9:F38" si="2">IF(C9&lt;&gt;0,ROUND(E9/C9,4)*100,0)</f>
        <v>61.86</v>
      </c>
      <c r="G9" s="29">
        <v>2137</v>
      </c>
      <c r="H9" s="75">
        <f t="shared" si="1"/>
        <v>-770</v>
      </c>
      <c r="I9" s="92">
        <f t="shared" si="0"/>
        <v>-36.0318203088442</v>
      </c>
      <c r="J9" s="93"/>
    </row>
    <row r="10" s="9" customFormat="1" ht="21.75" customHeight="1" spans="1:10">
      <c r="A10" s="73" t="s">
        <v>16</v>
      </c>
      <c r="B10" s="67">
        <v>204</v>
      </c>
      <c r="C10" s="74"/>
      <c r="D10" s="29"/>
      <c r="E10" s="29"/>
      <c r="F10" s="69">
        <f t="shared" si="2"/>
        <v>0</v>
      </c>
      <c r="G10" s="29"/>
      <c r="H10" s="75">
        <f t="shared" si="1"/>
        <v>0</v>
      </c>
      <c r="I10" s="92"/>
      <c r="J10" s="93"/>
    </row>
    <row r="11" s="9" customFormat="1" ht="21.75" customHeight="1" spans="1:10">
      <c r="A11" s="73" t="s">
        <v>17</v>
      </c>
      <c r="B11" s="67">
        <v>205</v>
      </c>
      <c r="C11" s="74">
        <v>820</v>
      </c>
      <c r="D11" s="29">
        <v>112</v>
      </c>
      <c r="E11" s="29">
        <v>1039</v>
      </c>
      <c r="F11" s="69">
        <f t="shared" si="2"/>
        <v>126.71</v>
      </c>
      <c r="G11" s="29">
        <v>793</v>
      </c>
      <c r="H11" s="75">
        <f t="shared" si="1"/>
        <v>246</v>
      </c>
      <c r="I11" s="92">
        <f t="shared" si="0"/>
        <v>31.0214375788146</v>
      </c>
      <c r="J11" s="93"/>
    </row>
    <row r="12" s="9" customFormat="1" ht="21.75" customHeight="1" spans="1:10">
      <c r="A12" s="73" t="s">
        <v>18</v>
      </c>
      <c r="B12" s="67">
        <v>206</v>
      </c>
      <c r="C12" s="74">
        <v>20</v>
      </c>
      <c r="D12" s="29">
        <v>16</v>
      </c>
      <c r="E12" s="29">
        <v>24</v>
      </c>
      <c r="F12" s="69">
        <f t="shared" si="2"/>
        <v>120</v>
      </c>
      <c r="G12" s="29">
        <v>97</v>
      </c>
      <c r="H12" s="75">
        <f t="shared" si="1"/>
        <v>-73</v>
      </c>
      <c r="I12" s="92">
        <f t="shared" si="0"/>
        <v>-75.2577319587629</v>
      </c>
      <c r="J12" s="93"/>
    </row>
    <row r="13" s="9" customFormat="1" ht="21.75" customHeight="1" spans="1:10">
      <c r="A13" s="73" t="s">
        <v>19</v>
      </c>
      <c r="B13" s="67">
        <v>208</v>
      </c>
      <c r="C13" s="74">
        <v>8350</v>
      </c>
      <c r="D13" s="29">
        <v>680</v>
      </c>
      <c r="E13" s="29">
        <v>7746</v>
      </c>
      <c r="F13" s="69">
        <f t="shared" si="2"/>
        <v>92.77</v>
      </c>
      <c r="G13" s="29">
        <v>7652</v>
      </c>
      <c r="H13" s="75">
        <f t="shared" si="1"/>
        <v>94</v>
      </c>
      <c r="I13" s="92">
        <f t="shared" si="0"/>
        <v>1.22843700993204</v>
      </c>
      <c r="J13" s="93"/>
    </row>
    <row r="14" s="9" customFormat="1" ht="21.75" customHeight="1" spans="1:10">
      <c r="A14" s="73" t="s">
        <v>20</v>
      </c>
      <c r="B14" s="67">
        <v>209</v>
      </c>
      <c r="C14" s="74">
        <v>3600</v>
      </c>
      <c r="D14" s="29">
        <v>32</v>
      </c>
      <c r="E14" s="29">
        <v>3805</v>
      </c>
      <c r="F14" s="69">
        <f t="shared" si="2"/>
        <v>105.69</v>
      </c>
      <c r="G14" s="29">
        <v>2709</v>
      </c>
      <c r="H14" s="75">
        <f t="shared" si="1"/>
        <v>1096</v>
      </c>
      <c r="I14" s="92">
        <f t="shared" si="0"/>
        <v>40.4577334809893</v>
      </c>
      <c r="J14" s="93"/>
    </row>
    <row r="15" s="9" customFormat="1" ht="21.75" customHeight="1" spans="1:10">
      <c r="A15" s="73" t="s">
        <v>21</v>
      </c>
      <c r="B15" s="67">
        <v>210</v>
      </c>
      <c r="C15" s="74">
        <v>2500</v>
      </c>
      <c r="D15" s="29">
        <v>78</v>
      </c>
      <c r="E15" s="29">
        <v>2525</v>
      </c>
      <c r="F15" s="69">
        <f t="shared" si="2"/>
        <v>101</v>
      </c>
      <c r="G15" s="29">
        <v>2194</v>
      </c>
      <c r="H15" s="75">
        <f t="shared" si="1"/>
        <v>331</v>
      </c>
      <c r="I15" s="92">
        <f t="shared" si="0"/>
        <v>15.0865998176846</v>
      </c>
      <c r="J15" s="93"/>
    </row>
    <row r="16" s="9" customFormat="1" ht="21.75" customHeight="1" spans="1:10">
      <c r="A16" s="73" t="s">
        <v>22</v>
      </c>
      <c r="B16" s="67">
        <v>211</v>
      </c>
      <c r="C16" s="74">
        <v>2239</v>
      </c>
      <c r="D16" s="76">
        <v>7</v>
      </c>
      <c r="E16" s="29">
        <v>2642</v>
      </c>
      <c r="F16" s="69">
        <f t="shared" si="2"/>
        <v>118</v>
      </c>
      <c r="G16" s="29">
        <v>1614</v>
      </c>
      <c r="H16" s="75">
        <f t="shared" si="1"/>
        <v>1028</v>
      </c>
      <c r="I16" s="92">
        <f t="shared" si="0"/>
        <v>63.6926889714994</v>
      </c>
      <c r="J16" s="93"/>
    </row>
    <row r="17" s="9" customFormat="1" ht="21.75" customHeight="1" spans="1:10">
      <c r="A17" s="73" t="s">
        <v>23</v>
      </c>
      <c r="B17" s="67">
        <v>212</v>
      </c>
      <c r="C17" s="74">
        <v>3000</v>
      </c>
      <c r="D17" s="29">
        <v>4058</v>
      </c>
      <c r="E17" s="29">
        <v>6729</v>
      </c>
      <c r="F17" s="69">
        <f t="shared" si="2"/>
        <v>224.3</v>
      </c>
      <c r="G17" s="29">
        <v>2797</v>
      </c>
      <c r="H17" s="75">
        <f t="shared" si="1"/>
        <v>3932</v>
      </c>
      <c r="I17" s="92">
        <f t="shared" si="0"/>
        <v>140.579191991419</v>
      </c>
      <c r="J17" s="93"/>
    </row>
    <row r="18" s="9" customFormat="1" ht="21.75" customHeight="1" spans="1:10">
      <c r="A18" s="73" t="s">
        <v>24</v>
      </c>
      <c r="B18" s="67">
        <v>213</v>
      </c>
      <c r="C18" s="74">
        <v>3400</v>
      </c>
      <c r="D18" s="29">
        <v>323</v>
      </c>
      <c r="E18" s="29">
        <v>3486</v>
      </c>
      <c r="F18" s="69">
        <f t="shared" si="2"/>
        <v>102.53</v>
      </c>
      <c r="G18" s="29">
        <v>3325</v>
      </c>
      <c r="H18" s="75">
        <f t="shared" si="1"/>
        <v>161</v>
      </c>
      <c r="I18" s="92">
        <f t="shared" si="0"/>
        <v>4.84210526315789</v>
      </c>
      <c r="J18" s="93"/>
    </row>
    <row r="19" s="9" customFormat="1" ht="21.75" customHeight="1" spans="1:10">
      <c r="A19" s="73" t="s">
        <v>25</v>
      </c>
      <c r="B19" s="67">
        <v>214</v>
      </c>
      <c r="C19" s="74">
        <v>200</v>
      </c>
      <c r="D19" s="29">
        <v>10</v>
      </c>
      <c r="E19" s="29">
        <v>1272</v>
      </c>
      <c r="F19" s="69">
        <f t="shared" si="2"/>
        <v>636</v>
      </c>
      <c r="G19" s="29">
        <v>194</v>
      </c>
      <c r="H19" s="77">
        <f t="shared" si="1"/>
        <v>1078</v>
      </c>
      <c r="I19" s="92">
        <f t="shared" si="0"/>
        <v>555.670103092784</v>
      </c>
      <c r="J19" s="93"/>
    </row>
    <row r="20" s="9" customFormat="1" ht="21.75" customHeight="1" spans="1:10">
      <c r="A20" s="73" t="s">
        <v>26</v>
      </c>
      <c r="B20" s="67">
        <v>215</v>
      </c>
      <c r="C20" s="74">
        <v>4600</v>
      </c>
      <c r="D20" s="29">
        <v>957</v>
      </c>
      <c r="E20" s="29">
        <v>3816</v>
      </c>
      <c r="F20" s="69">
        <f t="shared" si="2"/>
        <v>82.96</v>
      </c>
      <c r="G20" s="29">
        <v>4193</v>
      </c>
      <c r="H20" s="75">
        <f t="shared" si="1"/>
        <v>-377</v>
      </c>
      <c r="I20" s="92">
        <f t="shared" si="0"/>
        <v>-8.99117576913904</v>
      </c>
      <c r="J20" s="93"/>
    </row>
    <row r="21" s="9" customFormat="1" ht="21.75" customHeight="1" spans="1:10">
      <c r="A21" s="73" t="s">
        <v>27</v>
      </c>
      <c r="B21" s="67">
        <v>216</v>
      </c>
      <c r="C21" s="74">
        <v>350</v>
      </c>
      <c r="D21" s="29"/>
      <c r="E21" s="29">
        <v>355</v>
      </c>
      <c r="F21" s="69">
        <f t="shared" si="2"/>
        <v>101.43</v>
      </c>
      <c r="G21" s="29">
        <v>367</v>
      </c>
      <c r="H21" s="77">
        <f t="shared" ref="H21:H23" si="3">E21-G21</f>
        <v>-12</v>
      </c>
      <c r="I21" s="92">
        <f t="shared" si="0"/>
        <v>-3.26975476839237</v>
      </c>
      <c r="J21" s="93"/>
    </row>
    <row r="22" s="9" customFormat="1" ht="21.75" customHeight="1" spans="1:10">
      <c r="A22" s="73" t="s">
        <v>28</v>
      </c>
      <c r="B22" s="67">
        <v>217</v>
      </c>
      <c r="C22" s="74">
        <v>160</v>
      </c>
      <c r="D22" s="29"/>
      <c r="E22" s="29">
        <v>111</v>
      </c>
      <c r="F22" s="69">
        <f t="shared" si="2"/>
        <v>69.38</v>
      </c>
      <c r="G22" s="29">
        <v>130</v>
      </c>
      <c r="H22" s="75">
        <f t="shared" si="3"/>
        <v>-19</v>
      </c>
      <c r="I22" s="92">
        <f t="shared" si="0"/>
        <v>-14.6153846153846</v>
      </c>
      <c r="J22" s="93"/>
    </row>
    <row r="23" s="9" customFormat="1" ht="21.75" customHeight="1" spans="1:10">
      <c r="A23" s="73" t="s">
        <v>29</v>
      </c>
      <c r="B23" s="67"/>
      <c r="C23" s="74"/>
      <c r="D23" s="29"/>
      <c r="E23" s="29">
        <v>4</v>
      </c>
      <c r="F23" s="69">
        <f t="shared" si="2"/>
        <v>0</v>
      </c>
      <c r="G23" s="29"/>
      <c r="H23" s="77">
        <f t="shared" si="3"/>
        <v>4</v>
      </c>
      <c r="I23" s="92"/>
      <c r="J23" s="93"/>
    </row>
    <row r="24" s="47" customFormat="1" ht="28.5" customHeight="1" spans="1:10">
      <c r="A24" s="72" t="s">
        <v>30</v>
      </c>
      <c r="B24" s="67"/>
      <c r="C24" s="68">
        <f>SUM(C25,C31:C37)</f>
        <v>32050</v>
      </c>
      <c r="D24" s="78">
        <f>SUM(D25,D31:D37)</f>
        <v>-1260</v>
      </c>
      <c r="E24" s="26">
        <f>SUM(E25,E31:E37)</f>
        <v>32057</v>
      </c>
      <c r="F24" s="69">
        <f t="shared" si="2"/>
        <v>100.02</v>
      </c>
      <c r="G24" s="70">
        <f>SUM(G25,G31:G37)</f>
        <v>34386</v>
      </c>
      <c r="H24" s="71">
        <f t="shared" si="1"/>
        <v>-2329</v>
      </c>
      <c r="I24" s="90">
        <f t="shared" si="0"/>
        <v>-6.77310533356599</v>
      </c>
      <c r="J24" s="91"/>
    </row>
    <row r="25" s="9" customFormat="1" ht="28.5" customHeight="1" spans="1:10">
      <c r="A25" s="73" t="s">
        <v>31</v>
      </c>
      <c r="B25" s="67">
        <v>218</v>
      </c>
      <c r="C25" s="74">
        <f>SUM(C26:C30)</f>
        <v>1580</v>
      </c>
      <c r="D25" s="79">
        <f t="shared" ref="D25:E25" si="4">SUM(D26:D30)</f>
        <v>344</v>
      </c>
      <c r="E25" s="79">
        <f t="shared" si="4"/>
        <v>1761</v>
      </c>
      <c r="F25" s="69">
        <f t="shared" si="2"/>
        <v>111.46</v>
      </c>
      <c r="G25" s="80">
        <f>SUM(G26:G30)</f>
        <v>2045</v>
      </c>
      <c r="H25" s="75">
        <f t="shared" si="1"/>
        <v>-284</v>
      </c>
      <c r="I25" s="92">
        <f t="shared" si="0"/>
        <v>-13.8875305623472</v>
      </c>
      <c r="J25" s="93"/>
    </row>
    <row r="26" s="9" customFormat="1" ht="28.5" customHeight="1" spans="1:10">
      <c r="A26" s="81" t="s">
        <v>32</v>
      </c>
      <c r="B26" s="82">
        <v>159</v>
      </c>
      <c r="C26" s="74">
        <v>1100</v>
      </c>
      <c r="D26" s="29">
        <v>133</v>
      </c>
      <c r="E26" s="29">
        <v>994</v>
      </c>
      <c r="F26" s="69">
        <f t="shared" si="2"/>
        <v>90.36</v>
      </c>
      <c r="G26" s="29">
        <v>1147</v>
      </c>
      <c r="H26" s="75">
        <f t="shared" si="1"/>
        <v>-153</v>
      </c>
      <c r="I26" s="92">
        <f t="shared" si="0"/>
        <v>-13.3391455972101</v>
      </c>
      <c r="J26" s="93"/>
    </row>
    <row r="27" s="9" customFormat="1" ht="28.5" customHeight="1" spans="1:10">
      <c r="A27" s="73" t="s">
        <v>33</v>
      </c>
      <c r="B27" s="82"/>
      <c r="C27" s="74">
        <v>480</v>
      </c>
      <c r="D27" s="29">
        <v>211</v>
      </c>
      <c r="E27" s="29">
        <v>698</v>
      </c>
      <c r="F27" s="69">
        <f t="shared" si="2"/>
        <v>145.42</v>
      </c>
      <c r="G27" s="29">
        <v>591</v>
      </c>
      <c r="H27" s="75">
        <f t="shared" si="1"/>
        <v>107</v>
      </c>
      <c r="I27" s="92">
        <f t="shared" si="0"/>
        <v>18.1049069373942</v>
      </c>
      <c r="J27" s="93"/>
    </row>
    <row r="28" s="9" customFormat="1" ht="28.5" customHeight="1" spans="1:10">
      <c r="A28" s="81" t="s">
        <v>34</v>
      </c>
      <c r="B28" s="82"/>
      <c r="C28" s="74"/>
      <c r="D28" s="29"/>
      <c r="E28" s="29"/>
      <c r="F28" s="69">
        <f t="shared" si="2"/>
        <v>0</v>
      </c>
      <c r="G28" s="29"/>
      <c r="H28" s="77">
        <f t="shared" si="1"/>
        <v>0</v>
      </c>
      <c r="I28" s="92"/>
      <c r="J28" s="93"/>
    </row>
    <row r="29" s="9" customFormat="1" ht="28.5" customHeight="1" spans="1:10">
      <c r="A29" s="81" t="s">
        <v>35</v>
      </c>
      <c r="B29" s="82"/>
      <c r="C29" s="74"/>
      <c r="D29" s="29"/>
      <c r="E29" s="29"/>
      <c r="F29" s="69">
        <f t="shared" si="2"/>
        <v>0</v>
      </c>
      <c r="G29" s="29"/>
      <c r="H29" s="77">
        <f t="shared" si="1"/>
        <v>0</v>
      </c>
      <c r="I29" s="92"/>
      <c r="J29" s="93"/>
    </row>
    <row r="30" s="9" customFormat="1" ht="28.5" customHeight="1" spans="1:10">
      <c r="A30" s="73" t="s">
        <v>36</v>
      </c>
      <c r="B30" s="82"/>
      <c r="C30" s="74"/>
      <c r="D30" s="29"/>
      <c r="E30" s="29">
        <v>69</v>
      </c>
      <c r="F30" s="69">
        <f t="shared" si="2"/>
        <v>0</v>
      </c>
      <c r="G30" s="29">
        <v>307</v>
      </c>
      <c r="H30" s="77">
        <f t="shared" si="1"/>
        <v>-238</v>
      </c>
      <c r="I30" s="92">
        <f>H30/G30*100</f>
        <v>-77.5244299674267</v>
      </c>
      <c r="J30" s="93"/>
    </row>
    <row r="31" s="9" customFormat="1" ht="28.5" customHeight="1" spans="1:10">
      <c r="A31" s="73" t="s">
        <v>37</v>
      </c>
      <c r="B31" s="67">
        <v>219</v>
      </c>
      <c r="C31" s="74">
        <v>300</v>
      </c>
      <c r="D31" s="29">
        <v>12</v>
      </c>
      <c r="E31" s="83">
        <v>380</v>
      </c>
      <c r="F31" s="69">
        <f t="shared" si="2"/>
        <v>126.67</v>
      </c>
      <c r="G31" s="83">
        <v>618</v>
      </c>
      <c r="H31" s="77">
        <f t="shared" si="1"/>
        <v>-238</v>
      </c>
      <c r="I31" s="92">
        <f t="shared" si="0"/>
        <v>-38.5113268608414</v>
      </c>
      <c r="J31" s="93"/>
    </row>
    <row r="32" s="9" customFormat="1" ht="28.5" customHeight="1" spans="1:10">
      <c r="A32" s="73" t="s">
        <v>38</v>
      </c>
      <c r="B32" s="67">
        <v>220</v>
      </c>
      <c r="C32" s="74">
        <v>600</v>
      </c>
      <c r="D32" s="29">
        <v>31</v>
      </c>
      <c r="E32" s="35">
        <v>754</v>
      </c>
      <c r="F32" s="69">
        <f t="shared" si="2"/>
        <v>125.67</v>
      </c>
      <c r="G32" s="35">
        <v>468</v>
      </c>
      <c r="H32" s="77">
        <f t="shared" si="1"/>
        <v>286</v>
      </c>
      <c r="I32" s="92">
        <f t="shared" si="0"/>
        <v>61.1111111111111</v>
      </c>
      <c r="J32" s="93"/>
    </row>
    <row r="33" s="9" customFormat="1" ht="28.5" customHeight="1" spans="1:10">
      <c r="A33" s="73" t="s">
        <v>39</v>
      </c>
      <c r="B33" s="67">
        <v>221</v>
      </c>
      <c r="C33" s="74"/>
      <c r="D33" s="29"/>
      <c r="E33" s="35"/>
      <c r="F33" s="69">
        <f t="shared" si="2"/>
        <v>0</v>
      </c>
      <c r="G33" s="35"/>
      <c r="H33" s="77">
        <f t="shared" si="1"/>
        <v>0</v>
      </c>
      <c r="I33" s="92"/>
      <c r="J33" s="93"/>
    </row>
    <row r="34" s="9" customFormat="1" ht="28.5" customHeight="1" spans="1:10">
      <c r="A34" s="84" t="s">
        <v>40</v>
      </c>
      <c r="B34" s="67">
        <v>222</v>
      </c>
      <c r="C34" s="74">
        <v>26640</v>
      </c>
      <c r="D34" s="76">
        <v>-1683</v>
      </c>
      <c r="E34" s="76">
        <v>27019</v>
      </c>
      <c r="F34" s="69">
        <f t="shared" si="2"/>
        <v>101.42</v>
      </c>
      <c r="G34" s="76">
        <v>26308</v>
      </c>
      <c r="H34" s="75">
        <f t="shared" si="1"/>
        <v>711</v>
      </c>
      <c r="I34" s="92">
        <f t="shared" si="0"/>
        <v>2.702599969591</v>
      </c>
      <c r="J34" s="93"/>
    </row>
    <row r="35" s="9" customFormat="1" ht="28.5" customHeight="1" spans="1:10">
      <c r="A35" s="73" t="s">
        <v>41</v>
      </c>
      <c r="B35" s="67"/>
      <c r="C35" s="74"/>
      <c r="D35" s="29"/>
      <c r="E35" s="29"/>
      <c r="F35" s="69"/>
      <c r="G35" s="29"/>
      <c r="H35" s="77"/>
      <c r="I35" s="92"/>
      <c r="J35" s="93"/>
    </row>
    <row r="36" s="9" customFormat="1" ht="28.5" customHeight="1" spans="1:10">
      <c r="A36" s="73" t="s">
        <v>42</v>
      </c>
      <c r="B36" s="67"/>
      <c r="C36" s="74">
        <v>430</v>
      </c>
      <c r="D36" s="29"/>
      <c r="E36" s="29">
        <v>302</v>
      </c>
      <c r="F36" s="69">
        <f t="shared" si="2"/>
        <v>70.23</v>
      </c>
      <c r="G36" s="29">
        <v>400</v>
      </c>
      <c r="H36" s="77">
        <f t="shared" si="1"/>
        <v>-98</v>
      </c>
      <c r="I36" s="92">
        <f>H36/G36*100</f>
        <v>-24.5</v>
      </c>
      <c r="J36" s="93"/>
    </row>
    <row r="37" s="9" customFormat="1" ht="28.5" customHeight="1" spans="1:10">
      <c r="A37" s="73" t="s">
        <v>43</v>
      </c>
      <c r="B37" s="67">
        <v>223</v>
      </c>
      <c r="C37" s="74">
        <v>2500</v>
      </c>
      <c r="D37" s="29">
        <v>36</v>
      </c>
      <c r="E37" s="29">
        <v>1841</v>
      </c>
      <c r="F37" s="69">
        <f t="shared" si="2"/>
        <v>73.64</v>
      </c>
      <c r="G37" s="29">
        <v>4547</v>
      </c>
      <c r="H37" s="75">
        <f t="shared" si="1"/>
        <v>-2706</v>
      </c>
      <c r="I37" s="92">
        <f>H37/G37*100</f>
        <v>-59.5117659995602</v>
      </c>
      <c r="J37" s="93"/>
    </row>
    <row r="38" s="9" customFormat="1" ht="28.5" customHeight="1" spans="1:10">
      <c r="A38" s="85" t="s">
        <v>44</v>
      </c>
      <c r="B38" s="82">
        <v>300</v>
      </c>
      <c r="C38" s="86">
        <v>50000</v>
      </c>
      <c r="D38" s="29">
        <v>37084</v>
      </c>
      <c r="E38" s="80">
        <v>78703</v>
      </c>
      <c r="F38" s="69">
        <f t="shared" si="2"/>
        <v>157.41</v>
      </c>
      <c r="G38" s="80">
        <v>65043</v>
      </c>
      <c r="H38" s="75">
        <f t="shared" si="1"/>
        <v>13660</v>
      </c>
      <c r="I38" s="92">
        <f>H38/G38*100</f>
        <v>21.001491321126</v>
      </c>
      <c r="J38" s="93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88" right="0.61" top="0.46" bottom="0.433070866141732" header="0.31496062992126" footer="0.31496062992126"/>
  <pageSetup paperSize="9" firstPageNumber="5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showGridLines="0" showZeros="0" workbookViewId="0">
      <pane xSplit="1" ySplit="4" topLeftCell="B6" activePane="bottomRight" state="frozenSplit"/>
      <selection/>
      <selection pane="topRight"/>
      <selection pane="bottomLeft"/>
      <selection pane="bottomRight" activeCell="O23" sqref="O23"/>
    </sheetView>
  </sheetViews>
  <sheetFormatPr defaultColWidth="9" defaultRowHeight="14.25"/>
  <cols>
    <col min="1" max="1" width="32.75" style="2" customWidth="1"/>
    <col min="2" max="2" width="6" style="2" hidden="1" customWidth="1"/>
    <col min="3" max="3" width="12.875" style="3" customWidth="1"/>
    <col min="4" max="4" width="11.625" style="4" customWidth="1"/>
    <col min="5" max="5" width="12" style="5" customWidth="1"/>
    <col min="6" max="6" width="12.5" style="4" customWidth="1"/>
    <col min="7" max="7" width="10.375" style="3" customWidth="1"/>
    <col min="8" max="8" width="11.625" style="5" customWidth="1"/>
    <col min="9" max="9" width="11.75" style="3" customWidth="1"/>
    <col min="10" max="10" width="10.625" style="6" customWidth="1"/>
    <col min="11" max="16384" width="9" style="2"/>
  </cols>
  <sheetData>
    <row r="1" ht="24" customHeight="1" spans="1:10">
      <c r="A1" s="7" t="s">
        <v>45</v>
      </c>
      <c r="B1" s="7"/>
      <c r="C1" s="7"/>
      <c r="D1" s="8"/>
      <c r="E1" s="8"/>
      <c r="F1" s="8"/>
      <c r="G1" s="7"/>
      <c r="H1" s="8"/>
      <c r="I1" s="7"/>
      <c r="J1" s="7"/>
    </row>
    <row r="2" ht="20.1" customHeight="1" spans="1:9">
      <c r="A2" s="9"/>
      <c r="B2" s="9"/>
      <c r="I2" s="37" t="s">
        <v>46</v>
      </c>
    </row>
    <row r="3" s="1" customFormat="1" ht="19.5" customHeight="1" spans="1:10">
      <c r="A3" s="10" t="s">
        <v>1</v>
      </c>
      <c r="B3" s="10" t="s">
        <v>2</v>
      </c>
      <c r="C3" s="10" t="s">
        <v>3</v>
      </c>
      <c r="D3" s="11" t="s">
        <v>47</v>
      </c>
      <c r="E3" s="12" t="s">
        <v>48</v>
      </c>
      <c r="F3" s="11" t="s">
        <v>49</v>
      </c>
      <c r="G3" s="10" t="s">
        <v>6</v>
      </c>
      <c r="H3" s="12" t="s">
        <v>7</v>
      </c>
      <c r="I3" s="38" t="s">
        <v>8</v>
      </c>
      <c r="J3" s="39"/>
    </row>
    <row r="4" s="1" customFormat="1" ht="19.5" customHeight="1" spans="1:10">
      <c r="A4" s="13"/>
      <c r="B4" s="14"/>
      <c r="C4" s="13"/>
      <c r="D4" s="15"/>
      <c r="E4" s="16"/>
      <c r="F4" s="15"/>
      <c r="G4" s="13"/>
      <c r="H4" s="16"/>
      <c r="I4" s="40" t="s">
        <v>9</v>
      </c>
      <c r="J4" s="41" t="s">
        <v>10</v>
      </c>
    </row>
    <row r="5" ht="17.25" hidden="1" customHeight="1" spans="1:10">
      <c r="A5" s="17" t="s">
        <v>50</v>
      </c>
      <c r="B5" s="18">
        <v>500</v>
      </c>
      <c r="C5" s="19">
        <f>C6+C30</f>
        <v>121097</v>
      </c>
      <c r="D5" s="20">
        <f>D6+D30</f>
        <v>54831.5</v>
      </c>
      <c r="E5" s="20">
        <f>E6+E30</f>
        <v>39589</v>
      </c>
      <c r="F5" s="20">
        <f>F6+F30</f>
        <v>185206</v>
      </c>
      <c r="G5" s="21">
        <f>IF(C5&lt;&gt;0,ROUND(F5/C5,4)*100,0)</f>
        <v>152.94</v>
      </c>
      <c r="H5" s="20">
        <f>H6+H30</f>
        <v>151783</v>
      </c>
      <c r="I5" s="19">
        <f t="shared" ref="I5:I30" si="0">F5-H5</f>
        <v>33423</v>
      </c>
      <c r="J5" s="21">
        <f>I5/H5*100</f>
        <v>22.0202525974582</v>
      </c>
    </row>
    <row r="6" ht="20" customHeight="1" spans="1:10">
      <c r="A6" s="22" t="s">
        <v>51</v>
      </c>
      <c r="B6" s="18">
        <v>600</v>
      </c>
      <c r="C6" s="23">
        <f>SUM(C7:C29)</f>
        <v>81489</v>
      </c>
      <c r="D6" s="24">
        <f t="shared" ref="D6:F6" si="1">SUM(D7:D29)</f>
        <v>10934.5</v>
      </c>
      <c r="E6" s="24">
        <f t="shared" si="1"/>
        <v>6721</v>
      </c>
      <c r="F6" s="24">
        <f t="shared" si="1"/>
        <v>83160</v>
      </c>
      <c r="G6" s="25">
        <f>IF(C6&lt;&gt;0,ROUND(F6/C6,4)*100,0)</f>
        <v>102.05</v>
      </c>
      <c r="H6" s="26">
        <f>SUM(H7:H29)</f>
        <v>93628</v>
      </c>
      <c r="I6" s="42">
        <f t="shared" si="0"/>
        <v>-10468</v>
      </c>
      <c r="J6" s="43">
        <f>I6/H6*100</f>
        <v>-11.1804161148374</v>
      </c>
    </row>
    <row r="7" ht="17" customHeight="1" spans="1:10">
      <c r="A7" s="27" t="s">
        <v>52</v>
      </c>
      <c r="B7" s="18">
        <v>601</v>
      </c>
      <c r="C7" s="28">
        <v>7256</v>
      </c>
      <c r="D7" s="29">
        <v>101</v>
      </c>
      <c r="E7" s="29">
        <v>616</v>
      </c>
      <c r="F7" s="29">
        <v>3739</v>
      </c>
      <c r="G7" s="30">
        <f>IF(C7&lt;&gt;0,ROUND(F7/C7,4)*100,0)</f>
        <v>51.53</v>
      </c>
      <c r="H7" s="29">
        <v>3597</v>
      </c>
      <c r="I7" s="44">
        <f t="shared" si="0"/>
        <v>142</v>
      </c>
      <c r="J7" s="45">
        <f t="shared" ref="J7:J30" si="2">I7/H7*100</f>
        <v>3.94773422296358</v>
      </c>
    </row>
    <row r="8" ht="17" customHeight="1" spans="1:10">
      <c r="A8" s="31" t="s">
        <v>53</v>
      </c>
      <c r="B8" s="32">
        <v>602</v>
      </c>
      <c r="C8" s="33"/>
      <c r="D8" s="29"/>
      <c r="E8" s="29"/>
      <c r="F8" s="29"/>
      <c r="G8" s="30">
        <f t="shared" ref="G8:G30" si="3">IF(C8&lt;&gt;0,ROUND(F8/C8,4)*100,0)</f>
        <v>0</v>
      </c>
      <c r="H8" s="29"/>
      <c r="I8" s="44">
        <f t="shared" si="0"/>
        <v>0</v>
      </c>
      <c r="J8" s="45"/>
    </row>
    <row r="9" ht="17" customHeight="1" spans="1:10">
      <c r="A9" s="31" t="s">
        <v>54</v>
      </c>
      <c r="B9" s="32">
        <v>603</v>
      </c>
      <c r="C9" s="28"/>
      <c r="D9" s="29"/>
      <c r="E9" s="29"/>
      <c r="F9" s="29"/>
      <c r="G9" s="30">
        <f t="shared" si="3"/>
        <v>0</v>
      </c>
      <c r="H9" s="29">
        <v>3</v>
      </c>
      <c r="I9" s="44">
        <f t="shared" si="0"/>
        <v>-3</v>
      </c>
      <c r="J9" s="45">
        <f>I9/H9*100</f>
        <v>-100</v>
      </c>
    </row>
    <row r="10" ht="17" customHeight="1" spans="1:10">
      <c r="A10" s="27" t="s">
        <v>55</v>
      </c>
      <c r="B10" s="32">
        <v>604</v>
      </c>
      <c r="C10" s="28">
        <v>2442</v>
      </c>
      <c r="D10" s="29"/>
      <c r="E10" s="29">
        <v>257</v>
      </c>
      <c r="F10" s="29">
        <v>2120</v>
      </c>
      <c r="G10" s="30">
        <f t="shared" si="3"/>
        <v>86.81</v>
      </c>
      <c r="H10" s="29">
        <v>2089</v>
      </c>
      <c r="I10" s="44">
        <f t="shared" si="0"/>
        <v>31</v>
      </c>
      <c r="J10" s="45">
        <f t="shared" si="2"/>
        <v>1.48396361895644</v>
      </c>
    </row>
    <row r="11" ht="17" customHeight="1" spans="1:10">
      <c r="A11" s="27" t="s">
        <v>56</v>
      </c>
      <c r="B11" s="32">
        <v>605</v>
      </c>
      <c r="C11" s="28">
        <v>2053</v>
      </c>
      <c r="D11" s="29">
        <v>243</v>
      </c>
      <c r="E11" s="29">
        <v>239</v>
      </c>
      <c r="F11" s="29">
        <v>4423</v>
      </c>
      <c r="G11" s="30">
        <f t="shared" si="3"/>
        <v>215.44</v>
      </c>
      <c r="H11" s="29">
        <v>5000</v>
      </c>
      <c r="I11" s="44">
        <f t="shared" si="0"/>
        <v>-577</v>
      </c>
      <c r="J11" s="45">
        <f t="shared" si="2"/>
        <v>-11.54</v>
      </c>
    </row>
    <row r="12" ht="17" customHeight="1" spans="1:10">
      <c r="A12" s="27" t="s">
        <v>57</v>
      </c>
      <c r="B12" s="32">
        <v>606</v>
      </c>
      <c r="C12" s="28">
        <v>143</v>
      </c>
      <c r="D12" s="29">
        <v>1127</v>
      </c>
      <c r="E12" s="29">
        <v>75</v>
      </c>
      <c r="F12" s="29">
        <v>631</v>
      </c>
      <c r="G12" s="30">
        <f t="shared" si="3"/>
        <v>441.26</v>
      </c>
      <c r="H12" s="29">
        <v>563</v>
      </c>
      <c r="I12" s="44">
        <f t="shared" si="0"/>
        <v>68</v>
      </c>
      <c r="J12" s="45">
        <f t="shared" si="2"/>
        <v>12.0781527531083</v>
      </c>
    </row>
    <row r="13" ht="17" customHeight="1" spans="1:10">
      <c r="A13" s="31" t="s">
        <v>58</v>
      </c>
      <c r="B13" s="32">
        <v>607</v>
      </c>
      <c r="C13" s="28">
        <v>60</v>
      </c>
      <c r="D13" s="29">
        <v>50</v>
      </c>
      <c r="E13" s="29">
        <v>100</v>
      </c>
      <c r="F13" s="29">
        <v>100</v>
      </c>
      <c r="G13" s="30">
        <f t="shared" si="3"/>
        <v>166.67</v>
      </c>
      <c r="H13" s="29">
        <v>60</v>
      </c>
      <c r="I13" s="44">
        <f t="shared" si="0"/>
        <v>40</v>
      </c>
      <c r="J13" s="45">
        <f t="shared" si="2"/>
        <v>66.6666666666667</v>
      </c>
    </row>
    <row r="14" ht="17" customHeight="1" spans="1:10">
      <c r="A14" s="27" t="s">
        <v>59</v>
      </c>
      <c r="B14" s="32">
        <v>608</v>
      </c>
      <c r="C14" s="28">
        <v>691</v>
      </c>
      <c r="D14" s="29">
        <v>10</v>
      </c>
      <c r="E14" s="29">
        <v>67</v>
      </c>
      <c r="F14" s="29">
        <v>659</v>
      </c>
      <c r="G14" s="30">
        <f t="shared" si="3"/>
        <v>95.37</v>
      </c>
      <c r="H14" s="29">
        <v>1522</v>
      </c>
      <c r="I14" s="44">
        <f t="shared" si="0"/>
        <v>-863</v>
      </c>
      <c r="J14" s="45">
        <f t="shared" si="2"/>
        <v>-56.7017082785808</v>
      </c>
    </row>
    <row r="15" ht="17" customHeight="1" spans="1:10">
      <c r="A15" s="31" t="s">
        <v>60</v>
      </c>
      <c r="B15" s="32">
        <v>609</v>
      </c>
      <c r="C15" s="28">
        <v>251</v>
      </c>
      <c r="D15" s="29"/>
      <c r="E15" s="29">
        <v>15</v>
      </c>
      <c r="F15" s="29">
        <v>195</v>
      </c>
      <c r="G15" s="30">
        <f t="shared" si="3"/>
        <v>77.69</v>
      </c>
      <c r="H15" s="29">
        <v>531</v>
      </c>
      <c r="I15" s="44">
        <f t="shared" si="0"/>
        <v>-336</v>
      </c>
      <c r="J15" s="45">
        <f t="shared" si="2"/>
        <v>-63.2768361581921</v>
      </c>
    </row>
    <row r="16" ht="17" customHeight="1" spans="1:10">
      <c r="A16" s="31" t="s">
        <v>61</v>
      </c>
      <c r="B16" s="32">
        <v>610</v>
      </c>
      <c r="C16" s="28">
        <v>20</v>
      </c>
      <c r="D16" s="29">
        <v>564</v>
      </c>
      <c r="E16" s="29">
        <v>257</v>
      </c>
      <c r="F16" s="29">
        <v>11171</v>
      </c>
      <c r="G16" s="30">
        <f t="shared" si="3"/>
        <v>55855</v>
      </c>
      <c r="H16" s="29">
        <v>180</v>
      </c>
      <c r="I16" s="44">
        <f t="shared" si="0"/>
        <v>10991</v>
      </c>
      <c r="J16" s="45">
        <f t="shared" si="2"/>
        <v>6106.11111111111</v>
      </c>
    </row>
    <row r="17" ht="17" customHeight="1" spans="1:10">
      <c r="A17" s="27" t="s">
        <v>62</v>
      </c>
      <c r="B17" s="32">
        <v>611</v>
      </c>
      <c r="C17" s="28">
        <v>37453</v>
      </c>
      <c r="D17" s="29">
        <v>7459</v>
      </c>
      <c r="E17" s="29">
        <v>4692</v>
      </c>
      <c r="F17" s="29">
        <v>33571</v>
      </c>
      <c r="G17" s="30">
        <f t="shared" si="3"/>
        <v>89.64</v>
      </c>
      <c r="H17" s="29">
        <v>50886</v>
      </c>
      <c r="I17" s="44">
        <f t="shared" si="0"/>
        <v>-17315</v>
      </c>
      <c r="J17" s="45">
        <f t="shared" si="2"/>
        <v>-34.0270408363794</v>
      </c>
    </row>
    <row r="18" ht="17" customHeight="1" spans="1:10">
      <c r="A18" s="27" t="s">
        <v>63</v>
      </c>
      <c r="B18" s="32">
        <v>612</v>
      </c>
      <c r="C18" s="28">
        <v>20</v>
      </c>
      <c r="D18" s="29"/>
      <c r="E18" s="29">
        <v>100</v>
      </c>
      <c r="F18" s="29">
        <v>106</v>
      </c>
      <c r="G18" s="30">
        <f t="shared" si="3"/>
        <v>530</v>
      </c>
      <c r="H18" s="29">
        <v>718</v>
      </c>
      <c r="I18" s="44">
        <f t="shared" si="0"/>
        <v>-612</v>
      </c>
      <c r="J18" s="45">
        <f t="shared" si="2"/>
        <v>-85.2367688022284</v>
      </c>
    </row>
    <row r="19" ht="17" customHeight="1" spans="1:10">
      <c r="A19" s="31" t="s">
        <v>64</v>
      </c>
      <c r="B19" s="32">
        <v>613</v>
      </c>
      <c r="C19" s="28">
        <v>367</v>
      </c>
      <c r="D19" s="29"/>
      <c r="E19" s="29"/>
      <c r="F19" s="29">
        <v>523</v>
      </c>
      <c r="G19" s="30">
        <f t="shared" si="3"/>
        <v>142.51</v>
      </c>
      <c r="H19" s="29">
        <v>145</v>
      </c>
      <c r="I19" s="44">
        <f t="shared" si="0"/>
        <v>378</v>
      </c>
      <c r="J19" s="45">
        <f t="shared" si="2"/>
        <v>260.689655172414</v>
      </c>
    </row>
    <row r="20" ht="17" customHeight="1" spans="1:10">
      <c r="A20" s="34" t="s">
        <v>65</v>
      </c>
      <c r="B20" s="32">
        <v>614</v>
      </c>
      <c r="C20" s="28">
        <v>26000</v>
      </c>
      <c r="D20" s="29">
        <v>630</v>
      </c>
      <c r="E20" s="29">
        <v>196</v>
      </c>
      <c r="F20" s="29">
        <v>16393</v>
      </c>
      <c r="G20" s="30">
        <f t="shared" si="3"/>
        <v>63.05</v>
      </c>
      <c r="H20" s="29">
        <v>24644</v>
      </c>
      <c r="I20" s="44">
        <f t="shared" si="0"/>
        <v>-8251</v>
      </c>
      <c r="J20" s="45">
        <f t="shared" si="2"/>
        <v>-33.4807661093978</v>
      </c>
    </row>
    <row r="21" ht="17" customHeight="1" spans="1:10">
      <c r="A21" s="34" t="s">
        <v>66</v>
      </c>
      <c r="B21" s="32">
        <v>615</v>
      </c>
      <c r="C21" s="28">
        <v>100</v>
      </c>
      <c r="D21" s="29">
        <v>0.5</v>
      </c>
      <c r="E21" s="29"/>
      <c r="F21" s="29">
        <v>8</v>
      </c>
      <c r="G21" s="30">
        <f t="shared" si="3"/>
        <v>8</v>
      </c>
      <c r="H21" s="29">
        <v>31</v>
      </c>
      <c r="I21" s="44">
        <f t="shared" si="0"/>
        <v>-23</v>
      </c>
      <c r="J21" s="45">
        <f t="shared" si="2"/>
        <v>-74.1935483870968</v>
      </c>
    </row>
    <row r="22" ht="17" customHeight="1" spans="1:10">
      <c r="A22" s="34" t="s">
        <v>67</v>
      </c>
      <c r="B22" s="32">
        <v>616</v>
      </c>
      <c r="C22" s="28">
        <v>40</v>
      </c>
      <c r="D22" s="29"/>
      <c r="E22" s="29"/>
      <c r="F22" s="29">
        <v>40</v>
      </c>
      <c r="G22" s="30">
        <f t="shared" si="3"/>
        <v>100</v>
      </c>
      <c r="H22" s="29">
        <v>40</v>
      </c>
      <c r="I22" s="44">
        <f t="shared" si="0"/>
        <v>0</v>
      </c>
      <c r="J22" s="45"/>
    </row>
    <row r="23" ht="17" customHeight="1" spans="1:10">
      <c r="A23" s="34" t="s">
        <v>68</v>
      </c>
      <c r="B23" s="32">
        <v>617</v>
      </c>
      <c r="C23" s="28"/>
      <c r="D23" s="29"/>
      <c r="E23" s="29"/>
      <c r="F23" s="29"/>
      <c r="G23" s="30">
        <f t="shared" si="3"/>
        <v>0</v>
      </c>
      <c r="H23" s="29"/>
      <c r="I23" s="44">
        <f t="shared" si="0"/>
        <v>0</v>
      </c>
      <c r="J23" s="45"/>
    </row>
    <row r="24" ht="17" customHeight="1" spans="1:10">
      <c r="A24" s="34" t="s">
        <v>69</v>
      </c>
      <c r="B24" s="32">
        <v>618</v>
      </c>
      <c r="C24" s="28">
        <v>1580</v>
      </c>
      <c r="D24" s="29"/>
      <c r="E24" s="29">
        <v>88</v>
      </c>
      <c r="F24" s="29">
        <v>724</v>
      </c>
      <c r="G24" s="30">
        <f t="shared" si="3"/>
        <v>45.82</v>
      </c>
      <c r="H24" s="29">
        <v>817</v>
      </c>
      <c r="I24" s="44">
        <f t="shared" si="0"/>
        <v>-93</v>
      </c>
      <c r="J24" s="45">
        <f t="shared" si="2"/>
        <v>-11.3831089351285</v>
      </c>
    </row>
    <row r="25" ht="17" customHeight="1" spans="1:10">
      <c r="A25" s="34" t="s">
        <v>70</v>
      </c>
      <c r="B25" s="32">
        <v>619</v>
      </c>
      <c r="C25" s="28">
        <v>645</v>
      </c>
      <c r="D25" s="29">
        <v>750</v>
      </c>
      <c r="E25" s="29">
        <v>18</v>
      </c>
      <c r="F25" s="29">
        <v>6478</v>
      </c>
      <c r="G25" s="30">
        <f t="shared" si="3"/>
        <v>1004.34</v>
      </c>
      <c r="H25" s="29">
        <v>916</v>
      </c>
      <c r="I25" s="44">
        <f t="shared" si="0"/>
        <v>5562</v>
      </c>
      <c r="J25" s="45">
        <f t="shared" si="2"/>
        <v>607.205240174673</v>
      </c>
    </row>
    <row r="26" ht="17" customHeight="1" spans="1:10">
      <c r="A26" s="34" t="s">
        <v>71</v>
      </c>
      <c r="B26" s="32">
        <v>620</v>
      </c>
      <c r="C26" s="28">
        <v>175</v>
      </c>
      <c r="D26" s="29"/>
      <c r="E26" s="29"/>
      <c r="F26" s="29">
        <v>185</v>
      </c>
      <c r="G26" s="30">
        <f t="shared" si="3"/>
        <v>105.71</v>
      </c>
      <c r="H26" s="29">
        <v>170</v>
      </c>
      <c r="I26" s="44">
        <f t="shared" si="0"/>
        <v>15</v>
      </c>
      <c r="J26" s="45">
        <f t="shared" si="2"/>
        <v>8.82352941176471</v>
      </c>
    </row>
    <row r="27" ht="17" customHeight="1" spans="1:10">
      <c r="A27" s="34" t="s">
        <v>72</v>
      </c>
      <c r="B27" s="32">
        <v>621</v>
      </c>
      <c r="C27" s="28"/>
      <c r="D27" s="29"/>
      <c r="E27" s="29"/>
      <c r="F27" s="29"/>
      <c r="G27" s="30">
        <f t="shared" si="3"/>
        <v>0</v>
      </c>
      <c r="H27" s="29"/>
      <c r="I27" s="44">
        <f t="shared" si="0"/>
        <v>0</v>
      </c>
      <c r="J27" s="45"/>
    </row>
    <row r="28" ht="17" customHeight="1" spans="1:10">
      <c r="A28" s="34" t="s">
        <v>73</v>
      </c>
      <c r="B28" s="32"/>
      <c r="C28" s="28">
        <v>2093</v>
      </c>
      <c r="D28" s="29"/>
      <c r="E28" s="29"/>
      <c r="F28" s="29">
        <v>2092</v>
      </c>
      <c r="G28" s="30">
        <f t="shared" si="3"/>
        <v>99.95</v>
      </c>
      <c r="H28" s="29">
        <v>1690</v>
      </c>
      <c r="I28" s="44">
        <f t="shared" si="0"/>
        <v>402</v>
      </c>
      <c r="J28" s="45">
        <f t="shared" si="2"/>
        <v>23.7869822485207</v>
      </c>
    </row>
    <row r="29" ht="17" customHeight="1" spans="1:10">
      <c r="A29" s="34" t="s">
        <v>74</v>
      </c>
      <c r="B29" s="32"/>
      <c r="C29" s="28">
        <v>100</v>
      </c>
      <c r="D29" s="29"/>
      <c r="E29" s="29">
        <v>1</v>
      </c>
      <c r="F29" s="29">
        <v>2</v>
      </c>
      <c r="G29" s="30">
        <f t="shared" si="3"/>
        <v>2</v>
      </c>
      <c r="H29" s="29">
        <v>26</v>
      </c>
      <c r="I29" s="44">
        <f t="shared" si="0"/>
        <v>-24</v>
      </c>
      <c r="J29" s="45">
        <f t="shared" si="2"/>
        <v>-92.3076923076923</v>
      </c>
    </row>
    <row r="30" ht="17" customHeight="1" spans="1:10">
      <c r="A30" s="22" t="s">
        <v>75</v>
      </c>
      <c r="B30" s="32">
        <v>700</v>
      </c>
      <c r="C30" s="23">
        <v>39608</v>
      </c>
      <c r="D30" s="35">
        <v>43897</v>
      </c>
      <c r="E30" s="29">
        <v>32868</v>
      </c>
      <c r="F30" s="35">
        <v>102046</v>
      </c>
      <c r="G30" s="30">
        <f t="shared" si="3"/>
        <v>257.64</v>
      </c>
      <c r="H30" s="35">
        <v>58155</v>
      </c>
      <c r="I30" s="44">
        <f t="shared" si="0"/>
        <v>43891</v>
      </c>
      <c r="J30" s="45">
        <f t="shared" si="2"/>
        <v>75.4724443298083</v>
      </c>
    </row>
    <row r="31" spans="1:6">
      <c r="A31" s="36"/>
      <c r="B31" s="36"/>
      <c r="F31" s="5"/>
    </row>
    <row r="32" spans="1:6">
      <c r="A32" s="36"/>
      <c r="B32" s="36"/>
      <c r="F32" s="5"/>
    </row>
    <row r="33" spans="1:6">
      <c r="A33" s="36"/>
      <c r="B33" s="36"/>
      <c r="F33" s="5"/>
    </row>
    <row r="34" spans="1:6">
      <c r="A34" s="36"/>
      <c r="B34" s="36"/>
      <c r="F34" s="5"/>
    </row>
    <row r="35" spans="1:2">
      <c r="A35" s="36"/>
      <c r="B35" s="36"/>
    </row>
    <row r="36" spans="1:2">
      <c r="A36" s="36"/>
      <c r="B36" s="36"/>
    </row>
    <row r="37" spans="1:2">
      <c r="A37" s="36"/>
      <c r="B37" s="36"/>
    </row>
    <row r="38" spans="1:2">
      <c r="A38" s="36"/>
      <c r="B38" s="36"/>
    </row>
    <row r="39" spans="1:2">
      <c r="A39" s="36"/>
      <c r="B39" s="36"/>
    </row>
    <row r="40" spans="1:2">
      <c r="A40" s="36"/>
      <c r="B40" s="36"/>
    </row>
    <row r="41" spans="1:2">
      <c r="A41" s="36"/>
      <c r="B41" s="36"/>
    </row>
    <row r="42" spans="1:2">
      <c r="A42" s="36"/>
      <c r="B42" s="36"/>
    </row>
    <row r="43" spans="1:2">
      <c r="A43" s="36"/>
      <c r="B43" s="36"/>
    </row>
    <row r="44" spans="1:2">
      <c r="A44" s="36"/>
      <c r="B44" s="36"/>
    </row>
    <row r="45" spans="1:2">
      <c r="A45" s="36"/>
      <c r="B45" s="36"/>
    </row>
    <row r="46" spans="1:2">
      <c r="A46" s="36"/>
      <c r="B46" s="36"/>
    </row>
    <row r="47" spans="1:2">
      <c r="A47" s="36"/>
      <c r="B47" s="36"/>
    </row>
    <row r="48" spans="1:2">
      <c r="A48" s="36"/>
      <c r="B48" s="36"/>
    </row>
    <row r="49" spans="1:2">
      <c r="A49" s="36"/>
      <c r="B49" s="36"/>
    </row>
    <row r="50" spans="1:2">
      <c r="A50" s="36"/>
      <c r="B50" s="36"/>
    </row>
    <row r="51" spans="1:2">
      <c r="A51" s="36"/>
      <c r="B51" s="36"/>
    </row>
    <row r="52" spans="1:2">
      <c r="A52" s="36"/>
      <c r="B52" s="36"/>
    </row>
    <row r="53" spans="1:2">
      <c r="A53" s="36"/>
      <c r="B53" s="36"/>
    </row>
    <row r="54" spans="1:2">
      <c r="A54" s="36"/>
      <c r="B54" s="36"/>
    </row>
    <row r="55" spans="1:2">
      <c r="A55" s="36"/>
      <c r="B55" s="36"/>
    </row>
    <row r="56" spans="1:2">
      <c r="A56" s="36"/>
      <c r="B56" s="36"/>
    </row>
    <row r="57" spans="1:2">
      <c r="A57" s="36"/>
      <c r="B57" s="36"/>
    </row>
    <row r="58" spans="1:2">
      <c r="A58" s="36"/>
      <c r="B58" s="36"/>
    </row>
    <row r="59" spans="1:2">
      <c r="A59" s="36"/>
      <c r="B59" s="36"/>
    </row>
    <row r="60" spans="1:2">
      <c r="A60" s="36"/>
      <c r="B60" s="36"/>
    </row>
    <row r="61" spans="1:2">
      <c r="A61" s="36"/>
      <c r="B61" s="36"/>
    </row>
    <row r="62" spans="1:2">
      <c r="A62" s="36"/>
      <c r="B62" s="36"/>
    </row>
    <row r="63" spans="1:2">
      <c r="A63" s="36"/>
      <c r="B63" s="36"/>
    </row>
    <row r="64" spans="1:2">
      <c r="A64" s="36"/>
      <c r="B64" s="36"/>
    </row>
    <row r="65" spans="1:2">
      <c r="A65" s="36"/>
      <c r="B65" s="36"/>
    </row>
    <row r="66" spans="1:2">
      <c r="A66" s="36"/>
      <c r="B66" s="36"/>
    </row>
    <row r="67" spans="1:2">
      <c r="A67" s="36"/>
      <c r="B67" s="36"/>
    </row>
    <row r="68" spans="1:2">
      <c r="A68" s="36"/>
      <c r="B68" s="36"/>
    </row>
    <row r="69" spans="1:2">
      <c r="A69" s="36"/>
      <c r="B69" s="36"/>
    </row>
    <row r="70" spans="1:2">
      <c r="A70" s="36"/>
      <c r="B70" s="36"/>
    </row>
    <row r="71" spans="1:2">
      <c r="A71" s="36"/>
      <c r="B71" s="36"/>
    </row>
    <row r="72" spans="1:2">
      <c r="A72" s="36"/>
      <c r="B72" s="36"/>
    </row>
    <row r="73" spans="1:2">
      <c r="A73" s="36"/>
      <c r="B73" s="36"/>
    </row>
    <row r="74" spans="1:2">
      <c r="A74" s="36"/>
      <c r="B74" s="36"/>
    </row>
    <row r="75" spans="1:2">
      <c r="A75" s="36"/>
      <c r="B75" s="36"/>
    </row>
    <row r="76" spans="1:2">
      <c r="A76" s="36"/>
      <c r="B76" s="36"/>
    </row>
    <row r="77" spans="1:2">
      <c r="A77" s="36"/>
      <c r="B77" s="36"/>
    </row>
    <row r="78" spans="1:2">
      <c r="A78" s="36"/>
      <c r="B78" s="36"/>
    </row>
    <row r="79" spans="1:2">
      <c r="A79" s="36"/>
      <c r="B79" s="36"/>
    </row>
    <row r="80" spans="1:2">
      <c r="A80" s="36"/>
      <c r="B80" s="36"/>
    </row>
    <row r="81" spans="1:2">
      <c r="A81" s="36"/>
      <c r="B81" s="36"/>
    </row>
    <row r="82" spans="1:2">
      <c r="A82" s="36"/>
      <c r="B82" s="36"/>
    </row>
    <row r="83" spans="1:2">
      <c r="A83" s="36"/>
      <c r="B83" s="36"/>
    </row>
    <row r="84" spans="1:2">
      <c r="A84" s="36"/>
      <c r="B84" s="36"/>
    </row>
    <row r="85" spans="1:2">
      <c r="A85" s="36"/>
      <c r="B85" s="36"/>
    </row>
    <row r="86" spans="1:2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6" spans="1:2">
      <c r="A96" s="36"/>
      <c r="B96" s="36"/>
    </row>
    <row r="97" spans="1:2">
      <c r="A97" s="36"/>
      <c r="B97" s="36"/>
    </row>
    <row r="98" spans="1:2">
      <c r="A98" s="36"/>
      <c r="B98" s="36"/>
    </row>
    <row r="99" spans="1:2">
      <c r="A99" s="36"/>
      <c r="B99" s="36"/>
    </row>
    <row r="100" spans="1:2">
      <c r="A100" s="36"/>
      <c r="B100" s="36"/>
    </row>
    <row r="101" spans="1:2">
      <c r="A101" s="36"/>
      <c r="B101" s="36"/>
    </row>
    <row r="102" spans="1:2">
      <c r="A102" s="36"/>
      <c r="B102" s="36"/>
    </row>
    <row r="103" spans="1:2">
      <c r="A103" s="36"/>
      <c r="B103" s="36"/>
    </row>
    <row r="104" spans="1:2">
      <c r="A104" s="36"/>
      <c r="B104" s="36"/>
    </row>
    <row r="105" spans="1:2">
      <c r="A105" s="36"/>
      <c r="B105" s="36"/>
    </row>
    <row r="106" spans="1:2">
      <c r="A106" s="36"/>
      <c r="B106" s="36"/>
    </row>
    <row r="107" spans="1:2">
      <c r="A107" s="36"/>
      <c r="B107" s="36"/>
    </row>
    <row r="108" spans="1:2">
      <c r="A108" s="36"/>
      <c r="B108" s="36"/>
    </row>
    <row r="109" spans="1:2">
      <c r="A109" s="36"/>
      <c r="B109" s="36"/>
    </row>
    <row r="110" spans="1:2">
      <c r="A110" s="36"/>
      <c r="B110" s="36"/>
    </row>
    <row r="111" spans="1:2">
      <c r="A111" s="36"/>
      <c r="B111" s="36"/>
    </row>
    <row r="112" spans="1:2">
      <c r="A112" s="36"/>
      <c r="B112" s="36"/>
    </row>
    <row r="113" spans="1:2">
      <c r="A113" s="36"/>
      <c r="B113" s="36"/>
    </row>
    <row r="114" spans="1:2">
      <c r="A114" s="36"/>
      <c r="B114" s="36"/>
    </row>
    <row r="115" spans="1:2">
      <c r="A115" s="36"/>
      <c r="B115" s="36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1" spans="1:2">
      <c r="A121" s="36"/>
      <c r="B121" s="36"/>
    </row>
    <row r="122" spans="1:2">
      <c r="A122" s="36"/>
      <c r="B122" s="36"/>
    </row>
    <row r="123" spans="1:2">
      <c r="A123" s="36"/>
      <c r="B123" s="36"/>
    </row>
    <row r="124" spans="1:2">
      <c r="A124" s="36"/>
      <c r="B124" s="36"/>
    </row>
    <row r="125" spans="1:2">
      <c r="A125" s="36"/>
      <c r="B125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</sheetData>
  <mergeCells count="10">
    <mergeCell ref="A1:J1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ageMargins left="0.58" right="0.275590551181102" top="0.432638888888889" bottom="0.22" header="0.31496062992126" footer="0.16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czjwork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LenHKl</cp:lastModifiedBy>
  <dcterms:created xsi:type="dcterms:W3CDTF">2001-07-03T09:54:00Z</dcterms:created>
  <cp:lastPrinted>2023-01-28T09:27:00Z</cp:lastPrinted>
  <dcterms:modified xsi:type="dcterms:W3CDTF">2025-01-08T12:16:22Z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B3C4CCBB82A24633A063D68E74E1F70A_13</vt:lpwstr>
  </property>
</Properties>
</file>