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收入" sheetId="1" r:id="rId1"/>
    <sheet name="支出" sheetId="2" r:id="rId2"/>
  </sheets>
  <externalReferences>
    <externalReference r:id="rId3"/>
    <externalReference r:id="rId4"/>
  </externalReferences>
  <definedNames>
    <definedName name="_Fill" hidden="1">[1]eqpmad2!#REF!</definedName>
    <definedName name="A">#REF!</definedName>
    <definedName name="Database">#REF!</definedName>
    <definedName name="HWSheet">1</definedName>
    <definedName name="Module.Prix_SMC">Module.Prix_SMC</definedName>
    <definedName name="_xlnm.Print_Area">#REF!</definedName>
    <definedName name="_xlnm.Print_Titles" localSheetId="0">收入!$1:$4</definedName>
    <definedName name="_xlnm.Print_Titles" localSheetId="1">支出!$1:$4</definedName>
    <definedName name="表13">#REF!</definedName>
    <definedName name="拨款汇总_合计">SUM([2]汇总!XFB1:XFD1)</definedName>
    <definedName name="大幅度">#REF!</definedName>
    <definedName name="地区名称">#REF!</definedName>
    <definedName name="是">#REF!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<sst xmlns="http://schemas.openxmlformats.org/spreadsheetml/2006/main" count="85" uniqueCount="77">
  <si>
    <t>楚雄高新区2024年9月地方财政收入分项目执行情况表</t>
  </si>
  <si>
    <t>预算科目</t>
  </si>
  <si>
    <t>代码</t>
  </si>
  <si>
    <t>预算数</t>
  </si>
  <si>
    <t>本月收入数</t>
  </si>
  <si>
    <t>累计收入数</t>
  </si>
  <si>
    <t>占预算％</t>
  </si>
  <si>
    <t>上年同期数</t>
  </si>
  <si>
    <t>比上年同期+-</t>
  </si>
  <si>
    <t>绝对数</t>
  </si>
  <si>
    <t>%</t>
  </si>
  <si>
    <t>地方财政收入合计</t>
  </si>
  <si>
    <r>
      <rPr>
        <b/>
        <sz val="12"/>
        <rFont val="Times New Roman"/>
        <charset val="134"/>
      </rPr>
      <t xml:space="preserve">  </t>
    </r>
    <r>
      <rPr>
        <b/>
        <sz val="12"/>
        <rFont val="黑体"/>
        <charset val="134"/>
      </rPr>
      <t>一、一般公共预算收入合计</t>
    </r>
  </si>
  <si>
    <r>
      <rPr>
        <b/>
        <sz val="12"/>
        <rFont val="Times New Roman"/>
        <charset val="134"/>
      </rPr>
      <t>1</t>
    </r>
    <r>
      <rPr>
        <b/>
        <sz val="12"/>
        <rFont val="宋体"/>
        <charset val="134"/>
      </rPr>
      <t>、税收收入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</si>
  <si>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增值税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</si>
  <si>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企业所得税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</si>
  <si>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企业所得税退税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</si>
  <si>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个人所得税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</si>
  <si>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资源税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</si>
  <si>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城市维护建设税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</si>
  <si>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房产税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</si>
  <si>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印花税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</si>
  <si>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城镇土地使用税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</si>
  <si>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土地增值税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</si>
  <si>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车船税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</si>
  <si>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耕地占用税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</si>
  <si>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契税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</si>
  <si>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烟叶税</t>
    </r>
  </si>
  <si>
    <t xml:space="preserve">   环境保护税</t>
  </si>
  <si>
    <t xml:space="preserve">   其他税收收入</t>
  </si>
  <si>
    <t>2、非税收入</t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</si>
  <si>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专项收入</t>
    </r>
  </si>
  <si>
    <r>
      <rPr>
        <sz val="12"/>
        <rFont val="Times New Roman"/>
        <charset val="134"/>
      </rPr>
      <t xml:space="preserve">             </t>
    </r>
    <r>
      <rPr>
        <sz val="12"/>
        <rFont val="宋体"/>
        <charset val="134"/>
      </rPr>
      <t>教育费附加收入</t>
    </r>
  </si>
  <si>
    <t xml:space="preserve">      残疾人就业保障金收入</t>
  </si>
  <si>
    <r>
      <rPr>
        <sz val="12"/>
        <rFont val="Times New Roman"/>
        <charset val="134"/>
      </rPr>
      <t xml:space="preserve">             </t>
    </r>
    <r>
      <rPr>
        <sz val="12"/>
        <rFont val="宋体"/>
        <charset val="134"/>
      </rPr>
      <t>教育资金收入</t>
    </r>
  </si>
  <si>
    <r>
      <rPr>
        <sz val="12"/>
        <rFont val="Times New Roman"/>
        <charset val="134"/>
      </rPr>
      <t xml:space="preserve">             </t>
    </r>
    <r>
      <rPr>
        <sz val="12"/>
        <rFont val="宋体"/>
        <charset val="134"/>
      </rPr>
      <t>农田水利建设资金收入</t>
    </r>
  </si>
  <si>
    <t xml:space="preserve">      其他专项收入（森林植被恢复费）</t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</si>
  <si>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行政事业性收费收入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</si>
  <si>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罚没收入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</si>
  <si>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国有资本经营收入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</si>
  <si>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国有资源（资产）有偿使用收入</t>
    </r>
  </si>
  <si>
    <t xml:space="preserve">   捐赠收入</t>
  </si>
  <si>
    <t xml:space="preserve">   政府住房基金收入</t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</si>
  <si>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其他收入</t>
    </r>
  </si>
  <si>
    <t>二、政府性基金预算收入合计</t>
  </si>
  <si>
    <t>高新区2024年9月地方财政支出分项目执行情况表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</si>
  <si>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单位：</t>
    </r>
    <r>
      <rPr>
        <sz val="12"/>
        <rFont val="宋体"/>
        <charset val="134"/>
      </rPr>
      <t>万</t>
    </r>
    <r>
      <rPr>
        <sz val="12"/>
        <rFont val="宋体"/>
        <charset val="134"/>
      </rPr>
      <t>元</t>
    </r>
  </si>
  <si>
    <t>上级追加数</t>
  </si>
  <si>
    <t>本月支出数</t>
  </si>
  <si>
    <t>累计支出数</t>
  </si>
  <si>
    <t>地方财政支出</t>
  </si>
  <si>
    <t>一、一般公共预算支出合计</t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</si>
  <si>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一般公共服务支出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</si>
  <si>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外交支出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</si>
  <si>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国防支出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</si>
  <si>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公共安全支出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</si>
  <si>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教育支出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</si>
  <si>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科学技术支出</t>
    </r>
  </si>
  <si>
    <t xml:space="preserve">   文化旅游体育与传媒支出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</si>
  <si>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社会保障和就业支出</t>
    </r>
  </si>
  <si>
    <t xml:space="preserve">   卫生健康支出</t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</si>
  <si>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节能环保支出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</si>
  <si>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城乡社区支出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</si>
  <si>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农林水支出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</si>
  <si>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交通运输支出</t>
    </r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</si>
  <si>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</si>
  <si>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</si>
  <si>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</si>
  <si>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</si>
  <si>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自然资源海洋气象等支出</t>
  </si>
  <si>
    <t xml:space="preserve">   住房保障支出</t>
  </si>
  <si>
    <t xml:space="preserve">   灾害防治及应急管理支出</t>
  </si>
  <si>
    <t xml:space="preserve">   债务还本支出</t>
  </si>
  <si>
    <t xml:space="preserve">   债务付息支出</t>
  </si>
  <si>
    <t xml:space="preserve">   债务发行费用支出</t>
  </si>
  <si>
    <t>二、政府性基金预算支出合计</t>
  </si>
  <si>
    <t>三、国有资本经营预算支出合计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</si>
</sst>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#,##0;\(#,##0\)"/>
    <numFmt numFmtId="178" formatCode="_-* #,##0.00_-;\-* #,##0.00_-;_-* &quot;-&quot;??_-;_-@_-"/>
    <numFmt numFmtId="179" formatCode="_-&quot;$&quot;\ * #,##0_-;_-&quot;$&quot;\ * #,##0\-;_-&quot;$&quot;\ 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&quot;$&quot;#,##0_);[Red]\(&quot;$&quot;#,##0\)"/>
    <numFmt numFmtId="185" formatCode="&quot;$&quot;#,##0.00_);[Red]\(&quot;$&quot;#,##0.00\)"/>
    <numFmt numFmtId="186" formatCode="&quot;$&quot;\ #,##0.00_-;[Red]&quot;$&quot;\ #,##0.00\-"/>
    <numFmt numFmtId="187" formatCode="&quot;$&quot;\ #,##0_-;[Red]&quot;$&quot;\ #,##0\-"/>
    <numFmt numFmtId="188" formatCode="#\ ??/??"/>
    <numFmt numFmtId="189" formatCode="_(&quot;$&quot;* #,##0.00_);_(&quot;$&quot;* \(#,##0.00\);_(&quot;$&quot;* &quot;-&quot;??_);_(@_)"/>
    <numFmt numFmtId="190" formatCode="_(&quot;$&quot;* #,##0_);_(&quot;$&quot;* \(#,##0\);_(&quot;$&quot;* &quot;-&quot;_);_(@_)"/>
    <numFmt numFmtId="191" formatCode="yy\.mm\.dd"/>
    <numFmt numFmtId="192" formatCode="0_);[Red]\(0\)"/>
    <numFmt numFmtId="193" formatCode="0.00_ "/>
    <numFmt numFmtId="194" formatCode="_ * #,##0_ ;_ * \-#,##0_ ;_ * &quot;-&quot;??_ ;_ @_ "/>
    <numFmt numFmtId="195" formatCode="0.0_ "/>
    <numFmt numFmtId="196" formatCode="#,##0_);[Red]\(#,##0\)"/>
    <numFmt numFmtId="197" formatCode="#,##0.0_ ;[Red]\-#,##0.0\ "/>
    <numFmt numFmtId="198" formatCode="#,##0_ "/>
    <numFmt numFmtId="199" formatCode="#,##0.0_);[Red]\(#,##0.0\)"/>
    <numFmt numFmtId="200" formatCode="#,##0_ ;[Red]\-#,##0\ "/>
    <numFmt numFmtId="201" formatCode="0.0_ ;[Red]\-0.0\ "/>
  </numFmts>
  <fonts count="56">
    <font>
      <sz val="12"/>
      <name val="宋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12"/>
      <name val="Times New Roman"/>
      <charset val="134"/>
    </font>
    <font>
      <b/>
      <sz val="12"/>
      <name val="黑体"/>
      <charset val="134"/>
    </font>
    <font>
      <sz val="12"/>
      <name val="Times New Roman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b/>
      <sz val="14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0"/>
      <name val="Geneva"/>
      <charset val="134"/>
    </font>
    <font>
      <sz val="10"/>
      <name val="Arial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8"/>
      <name val="Times New Roman"/>
      <charset val="134"/>
    </font>
    <font>
      <sz val="10"/>
      <name val="Times New Roman"/>
      <charset val="134"/>
    </font>
    <font>
      <sz val="10"/>
      <name val="MS Sans Serif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u/>
      <sz val="12"/>
      <color indexed="12"/>
      <name val="宋体"/>
      <charset val="134"/>
    </font>
    <font>
      <b/>
      <sz val="10"/>
      <name val="Arial"/>
      <charset val="134"/>
    </font>
    <font>
      <b/>
      <sz val="9"/>
      <name val="Arial"/>
      <charset val="134"/>
    </font>
    <font>
      <sz val="12"/>
      <color indexed="17"/>
      <name val="宋体"/>
      <charset val="134"/>
    </font>
    <font>
      <u/>
      <sz val="12"/>
      <color indexed="36"/>
      <name val="宋体"/>
      <charset val="134"/>
    </font>
    <font>
      <b/>
      <sz val="12"/>
      <color indexed="8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4">
    <xf numFmtId="0" fontId="0" fillId="0" borderId="0"/>
    <xf numFmtId="43" fontId="0" fillId="0" borderId="0" applyFont="0" applyFill="0" applyBorder="0" applyAlignment="0" applyProtection="0"/>
    <xf numFmtId="44" fontId="1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/>
    <xf numFmtId="0" fontId="30" fillId="0" borderId="0"/>
    <xf numFmtId="0" fontId="31" fillId="0" borderId="0"/>
    <xf numFmtId="49" fontId="32" fillId="0" borderId="0" applyFont="0" applyFill="0" applyBorder="0" applyAlignment="0" applyProtection="0"/>
    <xf numFmtId="0" fontId="30" fillId="0" borderId="0"/>
    <xf numFmtId="0" fontId="6" fillId="0" borderId="0"/>
    <xf numFmtId="0" fontId="31" fillId="0" borderId="0"/>
    <xf numFmtId="0" fontId="6" fillId="0" borderId="0"/>
    <xf numFmtId="0" fontId="30" fillId="0" borderId="0"/>
    <xf numFmtId="0" fontId="6" fillId="0" borderId="0"/>
    <xf numFmtId="0" fontId="30" fillId="0" borderId="0">
      <protection locked="0"/>
    </xf>
    <xf numFmtId="0" fontId="33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4" fillId="39" borderId="0" applyNumberFormat="0" applyBorder="0" applyAlignment="0" applyProtection="0"/>
    <xf numFmtId="0" fontId="34" fillId="42" borderId="0" applyNumberFormat="0" applyBorder="0" applyAlignment="0" applyProtection="0"/>
    <xf numFmtId="0" fontId="33" fillId="40" borderId="0" applyNumberFormat="0" applyBorder="0" applyAlignment="0" applyProtection="0"/>
    <xf numFmtId="0" fontId="33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45" borderId="0" applyNumberFormat="0" applyBorder="0" applyAlignment="0" applyProtection="0"/>
    <xf numFmtId="0" fontId="34" fillId="39" borderId="0" applyNumberFormat="0" applyBorder="0" applyAlignment="0" applyProtection="0"/>
    <xf numFmtId="0" fontId="34" fillId="46" borderId="0" applyNumberFormat="0" applyBorder="0" applyAlignment="0" applyProtection="0"/>
    <xf numFmtId="0" fontId="33" fillId="46" borderId="0" applyNumberFormat="0" applyBorder="0" applyAlignment="0" applyProtection="0"/>
    <xf numFmtId="0" fontId="35" fillId="0" borderId="0">
      <alignment horizontal="center" wrapText="1"/>
      <protection locked="0"/>
    </xf>
    <xf numFmtId="176" fontId="32" fillId="0" borderId="0" applyFont="0" applyFill="0" applyBorder="0" applyAlignment="0" applyProtection="0"/>
    <xf numFmtId="177" fontId="36" fillId="0" borderId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6" fillId="0" borderId="0"/>
    <xf numFmtId="15" fontId="37" fillId="0" borderId="0"/>
    <xf numFmtId="182" fontId="36" fillId="0" borderId="0"/>
    <xf numFmtId="38" fontId="38" fillId="47" borderId="0" applyNumberFormat="0" applyBorder="0" applyAlignment="0" applyProtection="0"/>
    <xf numFmtId="0" fontId="39" fillId="0" borderId="14" applyNumberFormat="0" applyAlignment="0" applyProtection="0">
      <alignment horizontal="left" vertical="center"/>
    </xf>
    <xf numFmtId="0" fontId="39" fillId="0" borderId="15">
      <alignment horizontal="left" vertical="center"/>
    </xf>
    <xf numFmtId="10" fontId="38" fillId="48" borderId="3" applyNumberFormat="0" applyBorder="0" applyAlignment="0" applyProtection="0"/>
    <xf numFmtId="183" fontId="40" fillId="49" borderId="0"/>
    <xf numFmtId="183" fontId="41" fillId="5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84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36" fillId="0" borderId="0"/>
    <xf numFmtId="37" fontId="42" fillId="0" borderId="0"/>
    <xf numFmtId="187" fontId="32" fillId="0" borderId="0"/>
    <xf numFmtId="0" fontId="30" fillId="0" borderId="0"/>
    <xf numFmtId="14" fontId="35" fillId="0" borderId="0">
      <alignment horizontal="center" wrapText="1"/>
      <protection locked="0"/>
    </xf>
    <xf numFmtId="10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188" fontId="32" fillId="0" borderId="0" applyFont="0" applyFill="0" applyProtection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43" fillId="0" borderId="16">
      <alignment horizontal="center"/>
    </xf>
    <xf numFmtId="3" fontId="37" fillId="0" borderId="0" applyFont="0" applyFill="0" applyBorder="0" applyAlignment="0" applyProtection="0"/>
    <xf numFmtId="0" fontId="37" fillId="51" borderId="0" applyNumberFormat="0" applyFont="0" applyBorder="0" applyAlignment="0" applyProtection="0"/>
    <xf numFmtId="0" fontId="44" fillId="52" borderId="17">
      <protection locked="0"/>
    </xf>
    <xf numFmtId="0" fontId="45" fillId="0" borderId="0"/>
    <xf numFmtId="0" fontId="44" fillId="52" borderId="17">
      <protection locked="0"/>
    </xf>
    <xf numFmtId="0" fontId="44" fillId="52" borderId="17">
      <protection locked="0"/>
    </xf>
    <xf numFmtId="189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0" fontId="32" fillId="0" borderId="2" applyNumberFormat="0" applyFill="0" applyProtection="0">
      <alignment horizontal="right"/>
    </xf>
    <xf numFmtId="0" fontId="46" fillId="0" borderId="2" applyNumberFormat="0" applyFill="0" applyProtection="0">
      <alignment horizontal="center"/>
    </xf>
    <xf numFmtId="0" fontId="47" fillId="0" borderId="0" applyNumberFormat="0" applyFill="0" applyBorder="0" applyAlignment="0" applyProtection="0"/>
    <xf numFmtId="0" fontId="48" fillId="0" borderId="18" applyNumberFormat="0" applyFill="0" applyProtection="0">
      <alignment horizontal="center"/>
    </xf>
    <xf numFmtId="0" fontId="49" fillId="53" borderId="0" applyNumberFormat="0" applyBorder="0" applyAlignment="0" applyProtection="0"/>
    <xf numFmtId="0" fontId="0" fillId="0" borderId="0"/>
    <xf numFmtId="0" fontId="50" fillId="0" borderId="0" applyNumberFormat="0" applyFill="0" applyBorder="0" applyAlignment="0" applyProtection="0">
      <alignment vertical="top"/>
      <protection locked="0"/>
    </xf>
    <xf numFmtId="3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42" borderId="0" applyNumberFormat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48" fillId="0" borderId="18" applyNumberFormat="0" applyFill="0" applyProtection="0">
      <alignment horizontal="left"/>
    </xf>
    <xf numFmtId="0" fontId="37" fillId="0" borderId="0"/>
    <xf numFmtId="41" fontId="0" fillId="0" borderId="0" applyFont="0" applyFill="0" applyBorder="0" applyAlignment="0" applyProtection="0"/>
    <xf numFmtId="4" fontId="37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55" fillId="54" borderId="0" applyNumberFormat="0" applyBorder="0" applyAlignment="0" applyProtection="0"/>
    <xf numFmtId="0" fontId="55" fillId="55" borderId="0" applyNumberFormat="0" applyBorder="0" applyAlignment="0" applyProtection="0"/>
    <xf numFmtId="0" fontId="55" fillId="56" borderId="0" applyNumberFormat="0" applyBorder="0" applyAlignment="0" applyProtection="0"/>
    <xf numFmtId="191" fontId="32" fillId="0" borderId="18" applyFill="0" applyProtection="0">
      <alignment horizontal="right"/>
    </xf>
    <xf numFmtId="0" fontId="32" fillId="0" borderId="2" applyNumberFormat="0" applyFill="0" applyProtection="0">
      <alignment horizontal="left"/>
    </xf>
    <xf numFmtId="1" fontId="32" fillId="0" borderId="18" applyFill="0" applyProtection="0">
      <alignment horizontal="center"/>
    </xf>
    <xf numFmtId="0" fontId="30" fillId="0" borderId="0"/>
    <xf numFmtId="0" fontId="37" fillId="0" borderId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192" fontId="0" fillId="0" borderId="0" xfId="0" applyNumberFormat="1" applyAlignment="1" applyProtection="1">
      <alignment horizontal="right"/>
      <protection locked="0"/>
    </xf>
    <xf numFmtId="193" fontId="0" fillId="0" borderId="0" xfId="0" applyNumberFormat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92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192" fontId="2" fillId="0" borderId="2" xfId="0" applyNumberFormat="1" applyFont="1" applyBorder="1" applyAlignment="1" applyProtection="1">
      <alignment horizontal="center" vertical="center" wrapText="1"/>
      <protection locked="0"/>
    </xf>
    <xf numFmtId="0" fontId="3" fillId="2" borderId="3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194" fontId="4" fillId="0" borderId="3" xfId="1" applyNumberFormat="1" applyFont="1" applyBorder="1" applyAlignment="1" applyProtection="1">
      <alignment horizontal="right"/>
    </xf>
    <xf numFmtId="195" fontId="4" fillId="0" borderId="3" xfId="3" applyNumberFormat="1" applyFont="1" applyBorder="1" applyAlignment="1" applyProtection="1">
      <alignment horizontal="right"/>
    </xf>
    <xf numFmtId="0" fontId="5" fillId="3" borderId="3" xfId="0" applyNumberFormat="1" applyFont="1" applyFill="1" applyBorder="1" applyAlignment="1" applyProtection="1">
      <alignment horizontal="left" vertical="center"/>
    </xf>
    <xf numFmtId="194" fontId="4" fillId="0" borderId="3" xfId="1" applyNumberFormat="1" applyFont="1" applyBorder="1" applyAlignment="1" applyProtection="1">
      <alignment horizontal="right" vertical="center"/>
    </xf>
    <xf numFmtId="195" fontId="4" fillId="0" borderId="3" xfId="3" applyNumberFormat="1" applyFont="1" applyBorder="1" applyAlignment="1" applyProtection="1">
      <alignment horizontal="right" vertical="center"/>
    </xf>
    <xf numFmtId="196" fontId="4" fillId="0" borderId="3" xfId="1" applyNumberFormat="1" applyFont="1" applyBorder="1" applyAlignment="1" applyProtection="1">
      <alignment horizontal="right" vertical="center"/>
    </xf>
    <xf numFmtId="0" fontId="6" fillId="3" borderId="3" xfId="0" applyNumberFormat="1" applyFont="1" applyFill="1" applyBorder="1" applyAlignment="1" applyProtection="1">
      <alignment horizontal="left" vertical="center"/>
    </xf>
    <xf numFmtId="194" fontId="6" fillId="0" borderId="3" xfId="1" applyNumberFormat="1" applyFont="1" applyBorder="1" applyAlignment="1" applyProtection="1">
      <alignment horizontal="right" vertical="center"/>
      <protection locked="0"/>
    </xf>
    <xf numFmtId="196" fontId="6" fillId="0" borderId="3" xfId="1" applyNumberFormat="1" applyFont="1" applyBorder="1" applyAlignment="1" applyProtection="1">
      <alignment horizontal="right" vertical="center"/>
      <protection locked="0"/>
    </xf>
    <xf numFmtId="195" fontId="6" fillId="0" borderId="3" xfId="3" applyNumberFormat="1" applyFont="1" applyBorder="1" applyAlignment="1" applyProtection="1">
      <alignment horizontal="right" vertical="center"/>
    </xf>
    <xf numFmtId="196" fontId="6" fillId="0" borderId="3" xfId="1" applyNumberFormat="1" applyFont="1" applyBorder="1" applyAlignment="1" applyProtection="1">
      <alignment horizontal="right"/>
      <protection locked="0"/>
    </xf>
    <xf numFmtId="0" fontId="0" fillId="3" borderId="3" xfId="0" applyNumberFormat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43" fontId="6" fillId="0" borderId="3" xfId="1" applyNumberFormat="1" applyFont="1" applyBorder="1" applyAlignment="1" applyProtection="1">
      <alignment horizontal="right" vertical="center"/>
      <protection locked="0"/>
    </xf>
    <xf numFmtId="0" fontId="0" fillId="3" borderId="4" xfId="0" applyNumberFormat="1" applyFont="1" applyFill="1" applyBorder="1" applyAlignment="1" applyProtection="1">
      <alignment horizontal="left" vertical="center"/>
    </xf>
    <xf numFmtId="196" fontId="6" fillId="0" borderId="3" xfId="1" applyNumberFormat="1" applyFont="1" applyBorder="1" applyAlignment="1" applyProtection="1">
      <alignment horizontal="right" vertical="center"/>
    </xf>
    <xf numFmtId="196" fontId="6" fillId="0" borderId="3" xfId="1" applyNumberFormat="1" applyFont="1" applyBorder="1" applyAlignment="1" applyProtection="1">
      <alignment horizontal="right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192" fontId="0" fillId="0" borderId="3" xfId="0" applyNumberFormat="1" applyBorder="1" applyAlignment="1" applyProtection="1">
      <alignment horizontal="right" vertical="center"/>
      <protection locked="0"/>
    </xf>
    <xf numFmtId="193" fontId="0" fillId="0" borderId="3" xfId="0" applyNumberFormat="1" applyBorder="1" applyAlignment="1" applyProtection="1">
      <alignment horizontal="right" vertical="center"/>
      <protection locked="0"/>
    </xf>
    <xf numFmtId="192" fontId="0" fillId="0" borderId="3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center" vertical="distributed"/>
      <protection locked="0"/>
    </xf>
    <xf numFmtId="0" fontId="2" fillId="0" borderId="5" xfId="0" applyFont="1" applyBorder="1" applyAlignment="1" applyProtection="1">
      <alignment horizontal="center" vertical="distributed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193" fontId="2" fillId="0" borderId="3" xfId="0" applyNumberFormat="1" applyFont="1" applyBorder="1" applyAlignment="1" applyProtection="1">
      <alignment horizontal="center" vertical="distributed"/>
      <protection locked="0"/>
    </xf>
    <xf numFmtId="197" fontId="4" fillId="0" borderId="3" xfId="1" applyNumberFormat="1" applyFont="1" applyBorder="1" applyAlignment="1" applyProtection="1">
      <alignment horizontal="right" vertical="center"/>
    </xf>
    <xf numFmtId="197" fontId="4" fillId="0" borderId="3" xfId="3" applyNumberFormat="1" applyFont="1" applyBorder="1" applyAlignment="1" applyProtection="1">
      <alignment horizontal="right" vertical="center"/>
    </xf>
    <xf numFmtId="197" fontId="6" fillId="0" borderId="3" xfId="1" applyNumberFormat="1" applyFont="1" applyBorder="1" applyAlignment="1" applyProtection="1">
      <alignment horizontal="right" vertical="center"/>
    </xf>
    <xf numFmtId="197" fontId="6" fillId="0" borderId="3" xfId="3" applyNumberFormat="1" applyFont="1" applyBorder="1" applyAlignment="1" applyProtection="1">
      <alignment horizontal="right" vertical="center"/>
    </xf>
    <xf numFmtId="197" fontId="0" fillId="0" borderId="3" xfId="0" applyNumberForma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196" fontId="7" fillId="0" borderId="0" xfId="0" applyNumberFormat="1" applyFont="1" applyAlignment="1" applyProtection="1">
      <alignment horizontal="right"/>
      <protection locked="0"/>
    </xf>
    <xf numFmtId="198" fontId="7" fillId="0" borderId="0" xfId="0" applyNumberFormat="1" applyFont="1" applyAlignment="1" applyProtection="1">
      <alignment horizontal="right"/>
      <protection locked="0"/>
    </xf>
    <xf numFmtId="193" fontId="7" fillId="0" borderId="0" xfId="0" applyNumberFormat="1" applyFont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196" fontId="8" fillId="0" borderId="0" xfId="0" applyNumberFormat="1" applyFont="1" applyFill="1" applyBorder="1" applyAlignment="1" applyProtection="1">
      <alignment horizontal="right"/>
      <protection locked="0"/>
    </xf>
    <xf numFmtId="196" fontId="7" fillId="0" borderId="0" xfId="0" applyNumberFormat="1" applyFont="1" applyBorder="1" applyAlignment="1" applyProtection="1">
      <alignment horizontal="right"/>
      <protection locked="0"/>
    </xf>
    <xf numFmtId="198" fontId="0" fillId="0" borderId="0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distributed"/>
      <protection locked="0"/>
    </xf>
    <xf numFmtId="196" fontId="2" fillId="0" borderId="1" xfId="0" applyNumberFormat="1" applyFont="1" applyBorder="1" applyAlignment="1" applyProtection="1">
      <alignment horizontal="center" vertical="distributed"/>
      <protection locked="0"/>
    </xf>
    <xf numFmtId="196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distributed"/>
      <protection locked="0"/>
    </xf>
    <xf numFmtId="196" fontId="2" fillId="0" borderId="2" xfId="0" applyNumberFormat="1" applyFont="1" applyBorder="1" applyAlignment="1" applyProtection="1">
      <alignment horizontal="center" vertical="distributed"/>
      <protection locked="0"/>
    </xf>
    <xf numFmtId="198" fontId="2" fillId="0" borderId="3" xfId="0" applyNumberFormat="1" applyFont="1" applyBorder="1" applyAlignment="1" applyProtection="1">
      <alignment horizontal="center" vertical="center" wrapText="1"/>
      <protection locked="0"/>
    </xf>
    <xf numFmtId="0" fontId="5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center" vertical="center"/>
    </xf>
    <xf numFmtId="199" fontId="6" fillId="0" borderId="3" xfId="3" applyNumberFormat="1" applyFont="1" applyFill="1" applyBorder="1" applyAlignment="1" applyProtection="1">
      <alignment horizontal="right" vertical="center"/>
      <protection locked="0"/>
    </xf>
    <xf numFmtId="196" fontId="4" fillId="0" borderId="2" xfId="0" applyNumberFormat="1" applyFont="1" applyBorder="1" applyAlignment="1" applyProtection="1">
      <alignment horizontal="right" vertical="center"/>
      <protection locked="0"/>
    </xf>
    <xf numFmtId="200" fontId="4" fillId="0" borderId="2" xfId="0" applyNumberFormat="1" applyFont="1" applyBorder="1" applyAlignment="1" applyProtection="1">
      <alignment horizontal="right" vertical="center"/>
      <protection locked="0"/>
    </xf>
    <xf numFmtId="0" fontId="4" fillId="2" borderId="3" xfId="0" applyNumberFormat="1" applyFont="1" applyFill="1" applyBorder="1" applyAlignment="1" applyProtection="1">
      <alignment horizontal="left" vertical="center"/>
    </xf>
    <xf numFmtId="0" fontId="0" fillId="2" borderId="3" xfId="0" applyNumberFormat="1" applyFont="1" applyFill="1" applyBorder="1" applyAlignment="1" applyProtection="1">
      <alignment vertical="center" wrapText="1"/>
    </xf>
    <xf numFmtId="196" fontId="4" fillId="2" borderId="3" xfId="0" applyNumberFormat="1" applyFont="1" applyFill="1" applyBorder="1" applyAlignment="1" applyProtection="1">
      <alignment horizontal="right" vertical="center"/>
    </xf>
    <xf numFmtId="200" fontId="6" fillId="0" borderId="2" xfId="0" applyNumberFormat="1" applyFont="1" applyBorder="1" applyAlignment="1" applyProtection="1">
      <alignment horizontal="right" vertical="center"/>
      <protection locked="0"/>
    </xf>
    <xf numFmtId="200" fontId="6" fillId="0" borderId="3" xfId="1" applyNumberFormat="1" applyFont="1" applyBorder="1" applyAlignment="1" applyProtection="1">
      <alignment horizontal="right" vertical="center"/>
    </xf>
    <xf numFmtId="196" fontId="6" fillId="0" borderId="2" xfId="0" applyNumberFormat="1" applyFont="1" applyBorder="1" applyAlignment="1" applyProtection="1">
      <alignment horizontal="right" vertical="center"/>
      <protection locked="0"/>
    </xf>
    <xf numFmtId="0" fontId="6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98" fontId="6" fillId="0" borderId="3" xfId="1" applyNumberFormat="1" applyFont="1" applyBorder="1" applyAlignment="1" applyProtection="1">
      <alignment horizontal="right" vertical="center"/>
      <protection locked="0"/>
    </xf>
    <xf numFmtId="0" fontId="0" fillId="2" borderId="3" xfId="0" applyNumberFormat="1" applyFont="1" applyFill="1" applyBorder="1" applyAlignment="1" applyProtection="1">
      <alignment horizontal="left" vertical="center" wrapText="1"/>
    </xf>
    <xf numFmtId="200" fontId="6" fillId="0" borderId="3" xfId="1" applyNumberFormat="1" applyFont="1" applyBorder="1" applyAlignment="1" applyProtection="1">
      <alignment horizontal="right" vertical="center"/>
      <protection locked="0"/>
    </xf>
    <xf numFmtId="0" fontId="5" fillId="2" borderId="3" xfId="0" applyNumberFormat="1" applyFont="1" applyFill="1" applyBorder="1" applyAlignment="1" applyProtection="1">
      <alignment vertical="center" wrapText="1"/>
    </xf>
    <xf numFmtId="196" fontId="4" fillId="2" borderId="2" xfId="0" applyNumberFormat="1" applyFont="1" applyFill="1" applyBorder="1" applyAlignment="1" applyProtection="1">
      <alignment horizontal="right" vertical="center"/>
    </xf>
    <xf numFmtId="193" fontId="8" fillId="0" borderId="0" xfId="0" applyNumberFormat="1" applyFont="1" applyFill="1" applyBorder="1" applyAlignment="1" applyProtection="1">
      <alignment horizontal="right"/>
      <protection locked="0"/>
    </xf>
    <xf numFmtId="196" fontId="2" fillId="0" borderId="5" xfId="0" applyNumberFormat="1" applyFont="1" applyBorder="1" applyAlignment="1" applyProtection="1">
      <alignment horizontal="center" vertical="center" wrapText="1"/>
      <protection locked="0"/>
    </xf>
    <xf numFmtId="196" fontId="0" fillId="0" borderId="0" xfId="0" applyNumberFormat="1" applyFont="1" applyAlignment="1" applyProtection="1">
      <alignment horizontal="center"/>
      <protection locked="0"/>
    </xf>
    <xf numFmtId="201" fontId="4" fillId="0" borderId="3" xfId="1" applyNumberFormat="1" applyFont="1" applyBorder="1" applyAlignment="1" applyProtection="1">
      <alignment horizontal="right" vertical="center"/>
    </xf>
    <xf numFmtId="196" fontId="2" fillId="0" borderId="0" xfId="0" applyNumberFormat="1" applyFont="1" applyAlignment="1" applyProtection="1">
      <alignment horizontal="right"/>
      <protection locked="0"/>
    </xf>
    <xf numFmtId="201" fontId="6" fillId="0" borderId="3" xfId="1" applyNumberFormat="1" applyFont="1" applyBorder="1" applyAlignment="1" applyProtection="1">
      <alignment horizontal="right" vertical="center"/>
    </xf>
    <xf numFmtId="196" fontId="0" fillId="0" borderId="0" xfId="0" applyNumberFormat="1" applyFont="1" applyAlignment="1" applyProtection="1">
      <alignment horizontal="right"/>
      <protection locked="0"/>
    </xf>
  </cellXfs>
  <cellStyles count="1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20100326高清市院遂宁检察院1080P配置清单26日改" xfId="49"/>
    <cellStyle name="_Book1" xfId="50"/>
    <cellStyle name="_Book1_1" xfId="51"/>
    <cellStyle name="_Book1_2" xfId="52"/>
    <cellStyle name="_ET_STYLE_NoName_00_" xfId="53"/>
    <cellStyle name="_ET_STYLE_NoName_00__Book1" xfId="54"/>
    <cellStyle name="_ET_STYLE_NoName_00__Book1_1" xfId="55"/>
    <cellStyle name="_ET_STYLE_NoName_00__Sheet3" xfId="56"/>
    <cellStyle name="_弱电系统设备配置报价清单" xfId="57"/>
    <cellStyle name="0,0_x000d_&#10;NA_x000d_&#10;" xfId="58"/>
    <cellStyle name="6mal" xfId="59"/>
    <cellStyle name="Accent1" xfId="60"/>
    <cellStyle name="Accent1 - 20%" xfId="61"/>
    <cellStyle name="Accent1 - 40%" xfId="62"/>
    <cellStyle name="Accent1 - 60%" xfId="63"/>
    <cellStyle name="Accent2" xfId="64"/>
    <cellStyle name="Accent2 - 20%" xfId="65"/>
    <cellStyle name="Accent2 - 40%" xfId="66"/>
    <cellStyle name="Accent2 - 60%" xfId="67"/>
    <cellStyle name="Accent3" xfId="68"/>
    <cellStyle name="Accent3 - 20%" xfId="69"/>
    <cellStyle name="Accent3 - 40%" xfId="70"/>
    <cellStyle name="Accent3 - 60%" xfId="71"/>
    <cellStyle name="Accent4" xfId="72"/>
    <cellStyle name="Accent4 - 20%" xfId="73"/>
    <cellStyle name="Accent4 - 40%" xfId="74"/>
    <cellStyle name="Accent4 - 60%" xfId="75"/>
    <cellStyle name="Accent5" xfId="76"/>
    <cellStyle name="Accent5 - 20%" xfId="77"/>
    <cellStyle name="Accent5 - 40%" xfId="78"/>
    <cellStyle name="Accent5 - 60%" xfId="79"/>
    <cellStyle name="Accent6" xfId="80"/>
    <cellStyle name="Accent6 - 20%" xfId="81"/>
    <cellStyle name="Accent6 - 40%" xfId="82"/>
    <cellStyle name="Accent6 - 60%" xfId="83"/>
    <cellStyle name="args.style" xfId="84"/>
    <cellStyle name="Comma [0]_!!!GO" xfId="85"/>
    <cellStyle name="comma zerodec" xfId="86"/>
    <cellStyle name="Comma_!!!GO" xfId="87"/>
    <cellStyle name="Currency [0]_!!!GO" xfId="88"/>
    <cellStyle name="Currency_!!!GO" xfId="89"/>
    <cellStyle name="Currency1" xfId="90"/>
    <cellStyle name="Date" xfId="91"/>
    <cellStyle name="Dollar (zero dec)" xfId="92"/>
    <cellStyle name="Grey" xfId="93"/>
    <cellStyle name="Header1" xfId="94"/>
    <cellStyle name="Header2" xfId="95"/>
    <cellStyle name="Input [yellow]" xfId="96"/>
    <cellStyle name="Input Cells" xfId="97"/>
    <cellStyle name="Linked Cells" xfId="98"/>
    <cellStyle name="Millares [0]_96 Risk" xfId="99"/>
    <cellStyle name="Millares_96 Risk" xfId="100"/>
    <cellStyle name="Milliers [0]_!!!GO" xfId="101"/>
    <cellStyle name="Milliers_!!!GO" xfId="102"/>
    <cellStyle name="Moneda [0]_96 Risk" xfId="103"/>
    <cellStyle name="Moneda_96 Risk" xfId="104"/>
    <cellStyle name="Mon閠aire [0]_!!!GO" xfId="105"/>
    <cellStyle name="Mon閠aire_!!!GO" xfId="106"/>
    <cellStyle name="New Times Roman" xfId="107"/>
    <cellStyle name="no dec" xfId="108"/>
    <cellStyle name="Normal - Style1" xfId="109"/>
    <cellStyle name="Normal_!!!GO" xfId="110"/>
    <cellStyle name="per.style" xfId="111"/>
    <cellStyle name="Percent [2]" xfId="112"/>
    <cellStyle name="Percent_!!!GO" xfId="113"/>
    <cellStyle name="Pourcentage_pldt" xfId="114"/>
    <cellStyle name="PSChar" xfId="115"/>
    <cellStyle name="PSDate" xfId="116"/>
    <cellStyle name="PSDec" xfId="117"/>
    <cellStyle name="PSHeading" xfId="118"/>
    <cellStyle name="PSInt" xfId="119"/>
    <cellStyle name="PSSpacer" xfId="120"/>
    <cellStyle name="sstot" xfId="121"/>
    <cellStyle name="Standard_AREAS" xfId="122"/>
    <cellStyle name="t" xfId="123"/>
    <cellStyle name="t_HVAC Equipment (3)" xfId="124"/>
    <cellStyle name="捠壿 [0.00]_Region Orders (2)" xfId="125"/>
    <cellStyle name="捠壿_Region Orders (2)" xfId="126"/>
    <cellStyle name="编号" xfId="127"/>
    <cellStyle name="标题1" xfId="128"/>
    <cellStyle name="表标题" xfId="129"/>
    <cellStyle name="部门" xfId="130"/>
    <cellStyle name="差_Book1" xfId="131"/>
    <cellStyle name="常规 5 2" xfId="132"/>
    <cellStyle name="超级链接" xfId="133"/>
    <cellStyle name="分级显示行_1_Book1" xfId="134"/>
    <cellStyle name="分级显示列_1_Book1" xfId="135"/>
    <cellStyle name="好_Book1" xfId="136"/>
    <cellStyle name="后继超级链接" xfId="137"/>
    <cellStyle name="借出原因" xfId="138"/>
    <cellStyle name="普通_97-917" xfId="139"/>
    <cellStyle name="千分位[0]_laroux" xfId="140"/>
    <cellStyle name="千分位_97-917" xfId="141"/>
    <cellStyle name="千位[0]_ 方正PC" xfId="142"/>
    <cellStyle name="千位_ 方正PC" xfId="143"/>
    <cellStyle name="强调 1" xfId="144"/>
    <cellStyle name="强调 2" xfId="145"/>
    <cellStyle name="强调 3" xfId="146"/>
    <cellStyle name="日期" xfId="147"/>
    <cellStyle name="商品名称" xfId="148"/>
    <cellStyle name="数量" xfId="149"/>
    <cellStyle name="样式 1" xfId="150"/>
    <cellStyle name="昗弨_Pacific Region P&amp;L" xfId="151"/>
    <cellStyle name="寘嬫愗傝 [0.00]_Region Orders (2)" xfId="152"/>
    <cellStyle name="寘嬫愗傝_Region Orders (2)" xfId="1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合计"/>
      <sheetName val="行政区划"/>
      <sheetName val="Open"/>
      <sheetName val="Sheet1"/>
      <sheetName val="G.1R-Shou COP Gf"/>
      <sheetName val="eqpmad2"/>
      <sheetName val="人员支出"/>
      <sheetName val="财政供养人员增幅"/>
      <sheetName val="P1012001"/>
      <sheetName val="中小学生"/>
      <sheetName val="本年收入合计"/>
      <sheetName val="C01-1"/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  <sheetName val="SW-TEO"/>
      <sheetName val="中央"/>
      <sheetName val="Toolbox"/>
      <sheetName val="国家"/>
      <sheetName val="Financ. Overvi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showGridLines="0" showZeros="0" workbookViewId="0">
      <pane xSplit="1" ySplit="4" topLeftCell="B5" activePane="bottomRight" state="frozenSplit"/>
      <selection/>
      <selection pane="topRight"/>
      <selection pane="bottomLeft"/>
      <selection pane="bottomRight" activeCell="L14" sqref="L14"/>
    </sheetView>
  </sheetViews>
  <sheetFormatPr defaultColWidth="9" defaultRowHeight="14.25"/>
  <cols>
    <col min="1" max="1" width="34.125" style="50" customWidth="1"/>
    <col min="2" max="2" width="9.125" style="50" hidden="1" customWidth="1"/>
    <col min="3" max="3" width="12" style="51" customWidth="1"/>
    <col min="4" max="4" width="11.75" style="51" customWidth="1"/>
    <col min="5" max="5" width="12.75" style="51" customWidth="1"/>
    <col min="6" max="6" width="10.125" style="51" customWidth="1"/>
    <col min="7" max="7" width="11.625" style="51" customWidth="1"/>
    <col min="8" max="8" width="11.25" style="52" customWidth="1"/>
    <col min="9" max="9" width="11" style="53" customWidth="1"/>
    <col min="10" max="10" width="9" style="51"/>
    <col min="11" max="16384" width="9" style="50"/>
  </cols>
  <sheetData>
    <row r="1" ht="25.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5.5" customHeight="1" spans="1:9">
      <c r="A2" s="55"/>
      <c r="B2" s="56"/>
      <c r="C2" s="57"/>
      <c r="D2" s="57"/>
      <c r="E2" s="57"/>
      <c r="F2" s="57"/>
      <c r="G2" s="58"/>
      <c r="H2" s="59"/>
      <c r="I2" s="84"/>
    </row>
    <row r="3" s="48" customFormat="1" ht="15" customHeight="1" spans="1:10">
      <c r="A3" s="8" t="s">
        <v>1</v>
      </c>
      <c r="B3" s="60" t="s">
        <v>2</v>
      </c>
      <c r="C3" s="61" t="s">
        <v>3</v>
      </c>
      <c r="D3" s="61" t="s">
        <v>4</v>
      </c>
      <c r="E3" s="61" t="s">
        <v>5</v>
      </c>
      <c r="F3" s="61" t="s">
        <v>6</v>
      </c>
      <c r="G3" s="61" t="s">
        <v>7</v>
      </c>
      <c r="H3" s="62" t="s">
        <v>8</v>
      </c>
      <c r="I3" s="85"/>
      <c r="J3" s="86"/>
    </row>
    <row r="4" s="48" customFormat="1" ht="15" customHeight="1" spans="1:10">
      <c r="A4" s="10"/>
      <c r="B4" s="63"/>
      <c r="C4" s="64"/>
      <c r="D4" s="64"/>
      <c r="E4" s="64"/>
      <c r="F4" s="64"/>
      <c r="G4" s="64"/>
      <c r="H4" s="65" t="s">
        <v>9</v>
      </c>
      <c r="I4" s="42" t="s">
        <v>10</v>
      </c>
      <c r="J4" s="86"/>
    </row>
    <row r="5" s="49" customFormat="1" ht="21.75" customHeight="1" spans="1:10">
      <c r="A5" s="66" t="s">
        <v>11</v>
      </c>
      <c r="B5" s="67">
        <v>100</v>
      </c>
      <c r="C5" s="20">
        <f>C6+C38</f>
        <v>136859</v>
      </c>
      <c r="D5" s="20">
        <f>D6+D38</f>
        <v>9917</v>
      </c>
      <c r="E5" s="20">
        <f>E6+E38</f>
        <v>66279</v>
      </c>
      <c r="F5" s="68">
        <f>IF(C5&lt;&gt;0,ROUND(E5/C5,4)*100,0)</f>
        <v>48.43</v>
      </c>
      <c r="G5" s="69">
        <f>G6+G38</f>
        <v>110563</v>
      </c>
      <c r="H5" s="70">
        <f>E5-G5</f>
        <v>-44284</v>
      </c>
      <c r="I5" s="87">
        <f t="shared" ref="I5:I34" si="0">H5/G5*100</f>
        <v>-40.0531823485253</v>
      </c>
      <c r="J5" s="88"/>
    </row>
    <row r="6" s="49" customFormat="1" ht="21.75" customHeight="1" spans="1:10">
      <c r="A6" s="71" t="s">
        <v>12</v>
      </c>
      <c r="B6" s="67">
        <v>200</v>
      </c>
      <c r="C6" s="20">
        <f>C7+C24</f>
        <v>86859</v>
      </c>
      <c r="D6" s="20">
        <f>D7+D24</f>
        <v>9726</v>
      </c>
      <c r="E6" s="20">
        <f>E7+E24</f>
        <v>50984</v>
      </c>
      <c r="F6" s="68">
        <f>IF(C6&lt;&gt;0,ROUND(E6/C6,4)*100,0)</f>
        <v>58.7</v>
      </c>
      <c r="G6" s="69">
        <f>G7+G24</f>
        <v>65718</v>
      </c>
      <c r="H6" s="70">
        <f t="shared" ref="H6:H38" si="1">E6-G6</f>
        <v>-14734</v>
      </c>
      <c r="I6" s="87">
        <f t="shared" si="0"/>
        <v>-22.4200371283362</v>
      </c>
      <c r="J6" s="88"/>
    </row>
    <row r="7" s="49" customFormat="1" ht="21.75" customHeight="1" spans="1:10">
      <c r="A7" s="71" t="s">
        <v>13</v>
      </c>
      <c r="B7" s="67"/>
      <c r="C7" s="20">
        <f>SUM(C8:C23)</f>
        <v>54809</v>
      </c>
      <c r="D7" s="20">
        <f>SUM(D8:D23)</f>
        <v>2987</v>
      </c>
      <c r="E7" s="20">
        <f>SUM(E8:E23)</f>
        <v>37014</v>
      </c>
      <c r="F7" s="68">
        <f>IF(C7&lt;&gt;0,ROUND(E7/C7,4)*100,0)</f>
        <v>67.53</v>
      </c>
      <c r="G7" s="69">
        <v>38579</v>
      </c>
      <c r="H7" s="70">
        <f t="shared" si="1"/>
        <v>-1565</v>
      </c>
      <c r="I7" s="87">
        <f t="shared" si="0"/>
        <v>-4.05661110967106</v>
      </c>
      <c r="J7" s="88"/>
    </row>
    <row r="8" s="7" customFormat="1" ht="21.75" customHeight="1" spans="1:10">
      <c r="A8" s="72" t="s">
        <v>14</v>
      </c>
      <c r="B8" s="67">
        <v>201</v>
      </c>
      <c r="C8" s="73">
        <v>23360</v>
      </c>
      <c r="D8" s="23">
        <v>1306</v>
      </c>
      <c r="E8" s="23">
        <v>13032</v>
      </c>
      <c r="F8" s="68">
        <f>IF(C8&lt;&gt;0,ROUND(E8/C8,4)*100,0)</f>
        <v>55.79</v>
      </c>
      <c r="G8" s="23">
        <v>16826</v>
      </c>
      <c r="H8" s="74">
        <f t="shared" si="1"/>
        <v>-3794</v>
      </c>
      <c r="I8" s="89">
        <f t="shared" si="0"/>
        <v>-22.5484369428266</v>
      </c>
      <c r="J8" s="90"/>
    </row>
    <row r="9" s="7" customFormat="1" ht="21.75" customHeight="1" spans="1:10">
      <c r="A9" s="72" t="s">
        <v>15</v>
      </c>
      <c r="B9" s="67">
        <v>203</v>
      </c>
      <c r="C9" s="73">
        <v>2210</v>
      </c>
      <c r="D9" s="23">
        <v>6</v>
      </c>
      <c r="E9" s="23">
        <v>1115</v>
      </c>
      <c r="F9" s="68">
        <f t="shared" ref="F9:F38" si="2">IF(C9&lt;&gt;0,ROUND(E9/C9,4)*100,0)</f>
        <v>50.45</v>
      </c>
      <c r="G9" s="23">
        <v>1789</v>
      </c>
      <c r="H9" s="74">
        <f t="shared" si="1"/>
        <v>-674</v>
      </c>
      <c r="I9" s="89">
        <f t="shared" si="0"/>
        <v>-37.6746785913918</v>
      </c>
      <c r="J9" s="90"/>
    </row>
    <row r="10" s="7" customFormat="1" ht="21.75" customHeight="1" spans="1:10">
      <c r="A10" s="72" t="s">
        <v>16</v>
      </c>
      <c r="B10" s="67">
        <v>204</v>
      </c>
      <c r="C10" s="73"/>
      <c r="D10" s="23"/>
      <c r="E10" s="23"/>
      <c r="F10" s="68">
        <f t="shared" si="2"/>
        <v>0</v>
      </c>
      <c r="G10" s="23"/>
      <c r="H10" s="74">
        <f t="shared" si="1"/>
        <v>0</v>
      </c>
      <c r="I10" s="89"/>
      <c r="J10" s="90"/>
    </row>
    <row r="11" s="7" customFormat="1" ht="21.75" customHeight="1" spans="1:10">
      <c r="A11" s="72" t="s">
        <v>17</v>
      </c>
      <c r="B11" s="67">
        <v>205</v>
      </c>
      <c r="C11" s="73">
        <v>820</v>
      </c>
      <c r="D11" s="23">
        <v>44</v>
      </c>
      <c r="E11" s="23">
        <v>767</v>
      </c>
      <c r="F11" s="68">
        <f t="shared" si="2"/>
        <v>93.54</v>
      </c>
      <c r="G11" s="23">
        <v>561</v>
      </c>
      <c r="H11" s="74">
        <f t="shared" si="1"/>
        <v>206</v>
      </c>
      <c r="I11" s="89">
        <f t="shared" si="0"/>
        <v>36.7201426024955</v>
      </c>
      <c r="J11" s="90"/>
    </row>
    <row r="12" s="7" customFormat="1" ht="21.75" customHeight="1" spans="1:10">
      <c r="A12" s="72" t="s">
        <v>18</v>
      </c>
      <c r="B12" s="67">
        <v>206</v>
      </c>
      <c r="C12" s="73">
        <v>20</v>
      </c>
      <c r="D12" s="23">
        <v>1</v>
      </c>
      <c r="E12" s="23">
        <v>7</v>
      </c>
      <c r="F12" s="68">
        <f t="shared" si="2"/>
        <v>35</v>
      </c>
      <c r="G12" s="23">
        <v>12</v>
      </c>
      <c r="H12" s="74">
        <f t="shared" si="1"/>
        <v>-5</v>
      </c>
      <c r="I12" s="89">
        <f t="shared" si="0"/>
        <v>-41.6666666666667</v>
      </c>
      <c r="J12" s="90"/>
    </row>
    <row r="13" s="7" customFormat="1" ht="21.75" customHeight="1" spans="1:10">
      <c r="A13" s="72" t="s">
        <v>19</v>
      </c>
      <c r="B13" s="67">
        <v>208</v>
      </c>
      <c r="C13" s="73">
        <v>8350</v>
      </c>
      <c r="D13" s="23">
        <v>624</v>
      </c>
      <c r="E13" s="23">
        <v>5590</v>
      </c>
      <c r="F13" s="68">
        <f t="shared" si="2"/>
        <v>66.95</v>
      </c>
      <c r="G13" s="23">
        <v>6085</v>
      </c>
      <c r="H13" s="74">
        <f t="shared" si="1"/>
        <v>-495</v>
      </c>
      <c r="I13" s="89">
        <f t="shared" si="0"/>
        <v>-8.13475760065735</v>
      </c>
      <c r="J13" s="90"/>
    </row>
    <row r="14" s="7" customFormat="1" ht="21.75" customHeight="1" spans="1:10">
      <c r="A14" s="72" t="s">
        <v>20</v>
      </c>
      <c r="B14" s="67">
        <v>209</v>
      </c>
      <c r="C14" s="73">
        <v>3600</v>
      </c>
      <c r="D14" s="23">
        <v>102</v>
      </c>
      <c r="E14" s="23">
        <v>3675</v>
      </c>
      <c r="F14" s="68">
        <f t="shared" si="2"/>
        <v>102.08</v>
      </c>
      <c r="G14" s="23">
        <v>2442</v>
      </c>
      <c r="H14" s="74">
        <f t="shared" si="1"/>
        <v>1233</v>
      </c>
      <c r="I14" s="89">
        <f t="shared" si="0"/>
        <v>50.4914004914005</v>
      </c>
      <c r="J14" s="90"/>
    </row>
    <row r="15" s="7" customFormat="1" ht="21.75" customHeight="1" spans="1:10">
      <c r="A15" s="72" t="s">
        <v>21</v>
      </c>
      <c r="B15" s="67">
        <v>210</v>
      </c>
      <c r="C15" s="73">
        <v>2500</v>
      </c>
      <c r="D15" s="23">
        <v>22</v>
      </c>
      <c r="E15" s="23">
        <v>1934</v>
      </c>
      <c r="F15" s="68">
        <f t="shared" si="2"/>
        <v>77.36</v>
      </c>
      <c r="G15" s="23">
        <v>1623</v>
      </c>
      <c r="H15" s="74">
        <f t="shared" si="1"/>
        <v>311</v>
      </c>
      <c r="I15" s="89">
        <f t="shared" si="0"/>
        <v>19.1620455945779</v>
      </c>
      <c r="J15" s="90"/>
    </row>
    <row r="16" s="7" customFormat="1" ht="21.75" customHeight="1" spans="1:10">
      <c r="A16" s="72" t="s">
        <v>22</v>
      </c>
      <c r="B16" s="67">
        <v>211</v>
      </c>
      <c r="C16" s="73">
        <v>2239</v>
      </c>
      <c r="D16" s="23">
        <v>1</v>
      </c>
      <c r="E16" s="23">
        <v>2521</v>
      </c>
      <c r="F16" s="68">
        <f t="shared" si="2"/>
        <v>112.59</v>
      </c>
      <c r="G16" s="23">
        <v>1531</v>
      </c>
      <c r="H16" s="74">
        <f t="shared" si="1"/>
        <v>990</v>
      </c>
      <c r="I16" s="89">
        <f t="shared" si="0"/>
        <v>64.6636185499673</v>
      </c>
      <c r="J16" s="90"/>
    </row>
    <row r="17" s="7" customFormat="1" ht="21.75" customHeight="1" spans="1:10">
      <c r="A17" s="72" t="s">
        <v>23</v>
      </c>
      <c r="B17" s="67">
        <v>212</v>
      </c>
      <c r="C17" s="73">
        <v>3000</v>
      </c>
      <c r="D17" s="23">
        <v>446</v>
      </c>
      <c r="E17" s="23">
        <v>2346</v>
      </c>
      <c r="F17" s="68">
        <f t="shared" si="2"/>
        <v>78.2</v>
      </c>
      <c r="G17" s="23">
        <v>1603</v>
      </c>
      <c r="H17" s="74">
        <f t="shared" si="1"/>
        <v>743</v>
      </c>
      <c r="I17" s="89">
        <f t="shared" si="0"/>
        <v>46.3505926388022</v>
      </c>
      <c r="J17" s="90"/>
    </row>
    <row r="18" s="7" customFormat="1" ht="21.75" customHeight="1" spans="1:10">
      <c r="A18" s="72" t="s">
        <v>24</v>
      </c>
      <c r="B18" s="67">
        <v>213</v>
      </c>
      <c r="C18" s="73">
        <v>3400</v>
      </c>
      <c r="D18" s="23">
        <v>277</v>
      </c>
      <c r="E18" s="23">
        <v>2577</v>
      </c>
      <c r="F18" s="68">
        <f t="shared" si="2"/>
        <v>75.79</v>
      </c>
      <c r="G18" s="23">
        <v>2462</v>
      </c>
      <c r="H18" s="74">
        <f t="shared" si="1"/>
        <v>115</v>
      </c>
      <c r="I18" s="89">
        <f t="shared" si="0"/>
        <v>4.67099918765232</v>
      </c>
      <c r="J18" s="90"/>
    </row>
    <row r="19" s="7" customFormat="1" ht="21.75" customHeight="1" spans="1:10">
      <c r="A19" s="72" t="s">
        <v>25</v>
      </c>
      <c r="B19" s="67">
        <v>214</v>
      </c>
      <c r="C19" s="73">
        <v>200</v>
      </c>
      <c r="D19" s="23">
        <v>3</v>
      </c>
      <c r="E19" s="23">
        <v>1248</v>
      </c>
      <c r="F19" s="68">
        <f t="shared" si="2"/>
        <v>624</v>
      </c>
      <c r="G19" s="23">
        <v>194</v>
      </c>
      <c r="H19" s="75">
        <f t="shared" si="1"/>
        <v>1054</v>
      </c>
      <c r="I19" s="89">
        <f t="shared" si="0"/>
        <v>543.298969072165</v>
      </c>
      <c r="J19" s="90"/>
    </row>
    <row r="20" s="7" customFormat="1" ht="21.75" customHeight="1" spans="1:10">
      <c r="A20" s="72" t="s">
        <v>26</v>
      </c>
      <c r="B20" s="67">
        <v>215</v>
      </c>
      <c r="C20" s="73">
        <v>4600</v>
      </c>
      <c r="D20" s="23">
        <v>131</v>
      </c>
      <c r="E20" s="23">
        <v>2090</v>
      </c>
      <c r="F20" s="68">
        <f t="shared" si="2"/>
        <v>45.43</v>
      </c>
      <c r="G20" s="23">
        <v>3335</v>
      </c>
      <c r="H20" s="74">
        <f t="shared" si="1"/>
        <v>-1245</v>
      </c>
      <c r="I20" s="89">
        <f t="shared" si="0"/>
        <v>-37.3313343328336</v>
      </c>
      <c r="J20" s="90"/>
    </row>
    <row r="21" s="7" customFormat="1" ht="21.75" customHeight="1" spans="1:10">
      <c r="A21" s="72" t="s">
        <v>27</v>
      </c>
      <c r="B21" s="67">
        <v>216</v>
      </c>
      <c r="C21" s="73">
        <v>350</v>
      </c>
      <c r="D21" s="23">
        <v>23</v>
      </c>
      <c r="E21" s="23">
        <v>23</v>
      </c>
      <c r="F21" s="68">
        <f t="shared" si="2"/>
        <v>6.57</v>
      </c>
      <c r="G21" s="23">
        <v>19</v>
      </c>
      <c r="H21" s="75">
        <f t="shared" ref="H21:H23" si="3">E21-G21</f>
        <v>4</v>
      </c>
      <c r="I21" s="89">
        <f t="shared" si="0"/>
        <v>21.0526315789474</v>
      </c>
      <c r="J21" s="90"/>
    </row>
    <row r="22" s="7" customFormat="1" ht="21.75" customHeight="1" spans="1:10">
      <c r="A22" s="72" t="s">
        <v>28</v>
      </c>
      <c r="B22" s="67">
        <v>217</v>
      </c>
      <c r="C22" s="73">
        <v>160</v>
      </c>
      <c r="D22" s="23">
        <v>1</v>
      </c>
      <c r="E22" s="23">
        <v>85</v>
      </c>
      <c r="F22" s="68">
        <f t="shared" si="2"/>
        <v>53.13</v>
      </c>
      <c r="G22" s="23">
        <v>97</v>
      </c>
      <c r="H22" s="74">
        <f t="shared" si="3"/>
        <v>-12</v>
      </c>
      <c r="I22" s="89">
        <f t="shared" si="0"/>
        <v>-12.3711340206186</v>
      </c>
      <c r="J22" s="90"/>
    </row>
    <row r="23" s="7" customFormat="1" ht="21.75" customHeight="1" spans="1:10">
      <c r="A23" s="72" t="s">
        <v>29</v>
      </c>
      <c r="B23" s="67"/>
      <c r="C23" s="73"/>
      <c r="D23" s="23"/>
      <c r="E23" s="23">
        <v>4</v>
      </c>
      <c r="F23" s="68">
        <f t="shared" si="2"/>
        <v>0</v>
      </c>
      <c r="G23" s="23"/>
      <c r="H23" s="75">
        <f t="shared" si="3"/>
        <v>4</v>
      </c>
      <c r="I23" s="89"/>
      <c r="J23" s="90"/>
    </row>
    <row r="24" s="49" customFormat="1" ht="28.5" customHeight="1" spans="1:10">
      <c r="A24" s="71" t="s">
        <v>30</v>
      </c>
      <c r="B24" s="67"/>
      <c r="C24" s="20">
        <f>SUM(C25,C31:C37)</f>
        <v>32050</v>
      </c>
      <c r="D24" s="20">
        <f>SUM(D25,D31:D37)</f>
        <v>6739</v>
      </c>
      <c r="E24" s="20">
        <f>SUM(E25,E31:E37)</f>
        <v>13970</v>
      </c>
      <c r="F24" s="68">
        <f t="shared" si="2"/>
        <v>43.59</v>
      </c>
      <c r="G24" s="76">
        <f>SUM(G25,G31:G37)</f>
        <v>27139</v>
      </c>
      <c r="H24" s="70">
        <f t="shared" si="1"/>
        <v>-13169</v>
      </c>
      <c r="I24" s="87">
        <f t="shared" si="0"/>
        <v>-48.5242639743542</v>
      </c>
      <c r="J24" s="88"/>
    </row>
    <row r="25" s="7" customFormat="1" ht="28.5" customHeight="1" spans="1:10">
      <c r="A25" s="72" t="s">
        <v>31</v>
      </c>
      <c r="B25" s="67">
        <v>218</v>
      </c>
      <c r="C25" s="73">
        <f>SUM(C26:C30)</f>
        <v>1580</v>
      </c>
      <c r="D25" s="73">
        <f t="shared" ref="D25:E25" si="4">SUM(D26:D30)</f>
        <v>134</v>
      </c>
      <c r="E25" s="73">
        <f t="shared" si="4"/>
        <v>794</v>
      </c>
      <c r="F25" s="68">
        <f t="shared" si="2"/>
        <v>50.25</v>
      </c>
      <c r="G25" s="76">
        <v>1213</v>
      </c>
      <c r="H25" s="74">
        <f t="shared" si="1"/>
        <v>-419</v>
      </c>
      <c r="I25" s="89">
        <f t="shared" si="0"/>
        <v>-34.5424567188788</v>
      </c>
      <c r="J25" s="90"/>
    </row>
    <row r="26" s="7" customFormat="1" ht="28.5" customHeight="1" spans="1:10">
      <c r="A26" s="77" t="s">
        <v>32</v>
      </c>
      <c r="B26" s="78">
        <v>159</v>
      </c>
      <c r="C26" s="73">
        <v>1100</v>
      </c>
      <c r="D26" s="23">
        <v>134</v>
      </c>
      <c r="E26" s="23">
        <v>624</v>
      </c>
      <c r="F26" s="68">
        <f t="shared" si="2"/>
        <v>56.73</v>
      </c>
      <c r="G26" s="23">
        <v>879</v>
      </c>
      <c r="H26" s="74">
        <f t="shared" si="1"/>
        <v>-255</v>
      </c>
      <c r="I26" s="89">
        <f t="shared" si="0"/>
        <v>-29.0102389078498</v>
      </c>
      <c r="J26" s="90"/>
    </row>
    <row r="27" s="7" customFormat="1" ht="28.5" customHeight="1" spans="1:10">
      <c r="A27" s="72" t="s">
        <v>33</v>
      </c>
      <c r="B27" s="78"/>
      <c r="C27" s="73">
        <v>480</v>
      </c>
      <c r="D27" s="23"/>
      <c r="E27" s="23">
        <v>115</v>
      </c>
      <c r="F27" s="68">
        <f t="shared" si="2"/>
        <v>23.96</v>
      </c>
      <c r="G27" s="23">
        <v>27</v>
      </c>
      <c r="H27" s="74">
        <f t="shared" si="1"/>
        <v>88</v>
      </c>
      <c r="I27" s="89">
        <f t="shared" si="0"/>
        <v>325.925925925926</v>
      </c>
      <c r="J27" s="90"/>
    </row>
    <row r="28" s="7" customFormat="1" ht="28.5" customHeight="1" spans="1:10">
      <c r="A28" s="77" t="s">
        <v>34</v>
      </c>
      <c r="B28" s="78"/>
      <c r="C28" s="73"/>
      <c r="D28" s="23"/>
      <c r="E28" s="23"/>
      <c r="F28" s="68">
        <f t="shared" si="2"/>
        <v>0</v>
      </c>
      <c r="G28" s="23"/>
      <c r="H28" s="75">
        <f t="shared" si="1"/>
        <v>0</v>
      </c>
      <c r="I28" s="89"/>
      <c r="J28" s="90"/>
    </row>
    <row r="29" s="7" customFormat="1" ht="28.5" customHeight="1" spans="1:10">
      <c r="A29" s="77" t="s">
        <v>35</v>
      </c>
      <c r="B29" s="78"/>
      <c r="C29" s="73"/>
      <c r="D29" s="23"/>
      <c r="E29" s="23"/>
      <c r="F29" s="68">
        <f t="shared" si="2"/>
        <v>0</v>
      </c>
      <c r="G29" s="23"/>
      <c r="H29" s="75">
        <f t="shared" si="1"/>
        <v>0</v>
      </c>
      <c r="I29" s="89"/>
      <c r="J29" s="90"/>
    </row>
    <row r="30" s="7" customFormat="1" ht="28.5" customHeight="1" spans="1:10">
      <c r="A30" s="72" t="s">
        <v>36</v>
      </c>
      <c r="B30" s="78"/>
      <c r="C30" s="73"/>
      <c r="D30" s="23"/>
      <c r="E30" s="23">
        <v>55</v>
      </c>
      <c r="F30" s="68">
        <f t="shared" si="2"/>
        <v>0</v>
      </c>
      <c r="G30" s="23">
        <v>307</v>
      </c>
      <c r="H30" s="75">
        <f t="shared" si="1"/>
        <v>-252</v>
      </c>
      <c r="I30" s="89">
        <f>H30/G30*100</f>
        <v>-82.0846905537459</v>
      </c>
      <c r="J30" s="90"/>
    </row>
    <row r="31" s="7" customFormat="1" ht="28.5" customHeight="1" spans="1:10">
      <c r="A31" s="72" t="s">
        <v>37</v>
      </c>
      <c r="B31" s="67">
        <v>219</v>
      </c>
      <c r="C31" s="73">
        <v>300</v>
      </c>
      <c r="D31" s="23">
        <v>2</v>
      </c>
      <c r="E31" s="79">
        <v>360</v>
      </c>
      <c r="F31" s="68">
        <f t="shared" si="2"/>
        <v>120</v>
      </c>
      <c r="G31" s="79">
        <v>613</v>
      </c>
      <c r="H31" s="75">
        <f t="shared" si="1"/>
        <v>-253</v>
      </c>
      <c r="I31" s="89">
        <f t="shared" si="0"/>
        <v>-41.2724306688418</v>
      </c>
      <c r="J31" s="90"/>
    </row>
    <row r="32" s="7" customFormat="1" ht="28.5" customHeight="1" spans="1:10">
      <c r="A32" s="72" t="s">
        <v>38</v>
      </c>
      <c r="B32" s="67">
        <v>220</v>
      </c>
      <c r="C32" s="73">
        <v>600</v>
      </c>
      <c r="D32" s="23">
        <v>63</v>
      </c>
      <c r="E32" s="30">
        <v>683</v>
      </c>
      <c r="F32" s="68">
        <f t="shared" si="2"/>
        <v>113.83</v>
      </c>
      <c r="G32" s="30">
        <v>224</v>
      </c>
      <c r="H32" s="75">
        <f t="shared" si="1"/>
        <v>459</v>
      </c>
      <c r="I32" s="89">
        <f t="shared" si="0"/>
        <v>204.910714285714</v>
      </c>
      <c r="J32" s="90"/>
    </row>
    <row r="33" s="7" customFormat="1" ht="28.5" customHeight="1" spans="1:10">
      <c r="A33" s="72" t="s">
        <v>39</v>
      </c>
      <c r="B33" s="67">
        <v>221</v>
      </c>
      <c r="C33" s="73"/>
      <c r="D33" s="23"/>
      <c r="E33" s="30"/>
      <c r="F33" s="68">
        <f t="shared" si="2"/>
        <v>0</v>
      </c>
      <c r="G33" s="30"/>
      <c r="H33" s="75">
        <f t="shared" si="1"/>
        <v>0</v>
      </c>
      <c r="I33" s="89"/>
      <c r="J33" s="90"/>
    </row>
    <row r="34" s="7" customFormat="1" ht="28.5" customHeight="1" spans="1:10">
      <c r="A34" s="80" t="s">
        <v>40</v>
      </c>
      <c r="B34" s="67">
        <v>222</v>
      </c>
      <c r="C34" s="73">
        <v>26640</v>
      </c>
      <c r="D34" s="23">
        <v>6540</v>
      </c>
      <c r="E34" s="81">
        <v>10026</v>
      </c>
      <c r="F34" s="68">
        <f t="shared" si="2"/>
        <v>37.64</v>
      </c>
      <c r="G34" s="81">
        <v>21483</v>
      </c>
      <c r="H34" s="74">
        <f t="shared" si="1"/>
        <v>-11457</v>
      </c>
      <c r="I34" s="89">
        <f t="shared" si="0"/>
        <v>-53.3305404273146</v>
      </c>
      <c r="J34" s="90"/>
    </row>
    <row r="35" s="7" customFormat="1" ht="28.5" customHeight="1" spans="1:10">
      <c r="A35" s="72" t="s">
        <v>41</v>
      </c>
      <c r="B35" s="67"/>
      <c r="C35" s="73"/>
      <c r="D35" s="23"/>
      <c r="E35" s="23"/>
      <c r="F35" s="68"/>
      <c r="G35" s="23"/>
      <c r="H35" s="75"/>
      <c r="I35" s="89"/>
      <c r="J35" s="90"/>
    </row>
    <row r="36" s="7" customFormat="1" ht="28.5" customHeight="1" spans="1:10">
      <c r="A36" s="72" t="s">
        <v>42</v>
      </c>
      <c r="B36" s="67"/>
      <c r="C36" s="73">
        <v>430</v>
      </c>
      <c r="D36" s="23"/>
      <c r="E36" s="23">
        <v>302</v>
      </c>
      <c r="F36" s="68">
        <f t="shared" si="2"/>
        <v>70.23</v>
      </c>
      <c r="G36" s="23">
        <v>400</v>
      </c>
      <c r="H36" s="75">
        <f t="shared" si="1"/>
        <v>-98</v>
      </c>
      <c r="I36" s="89">
        <f>H36/G36*100</f>
        <v>-24.5</v>
      </c>
      <c r="J36" s="90"/>
    </row>
    <row r="37" s="7" customFormat="1" ht="28.5" customHeight="1" spans="1:10">
      <c r="A37" s="72" t="s">
        <v>43</v>
      </c>
      <c r="B37" s="67">
        <v>223</v>
      </c>
      <c r="C37" s="73">
        <v>2500</v>
      </c>
      <c r="D37" s="23"/>
      <c r="E37" s="23">
        <v>1805</v>
      </c>
      <c r="F37" s="68">
        <f t="shared" si="2"/>
        <v>72.2</v>
      </c>
      <c r="G37" s="23">
        <v>3206</v>
      </c>
      <c r="H37" s="74">
        <f t="shared" si="1"/>
        <v>-1401</v>
      </c>
      <c r="I37" s="89">
        <f>H37/G37*100</f>
        <v>-43.69931378665</v>
      </c>
      <c r="J37" s="90"/>
    </row>
    <row r="38" s="7" customFormat="1" ht="28.5" customHeight="1" spans="1:10">
      <c r="A38" s="82" t="s">
        <v>44</v>
      </c>
      <c r="B38" s="78">
        <v>300</v>
      </c>
      <c r="C38" s="83">
        <v>50000</v>
      </c>
      <c r="D38" s="23">
        <v>191</v>
      </c>
      <c r="E38" s="76">
        <v>15295</v>
      </c>
      <c r="F38" s="68">
        <f t="shared" si="2"/>
        <v>30.59</v>
      </c>
      <c r="G38" s="76">
        <v>44845</v>
      </c>
      <c r="H38" s="74">
        <f t="shared" si="1"/>
        <v>-29550</v>
      </c>
      <c r="I38" s="89">
        <f>H38/G38*100</f>
        <v>-65.8936336269372</v>
      </c>
      <c r="J38" s="90"/>
    </row>
  </sheetData>
  <mergeCells count="9">
    <mergeCell ref="A1:I1"/>
    <mergeCell ref="H3:I3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88" right="0.61" top="0.46" bottom="0.433070866141732" header="0.31496062992126" footer="0.31496062992126"/>
  <pageSetup paperSize="9" firstPageNumber="5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1"/>
  <sheetViews>
    <sheetView showGridLines="0" showZeros="0" tabSelected="1" workbookViewId="0">
      <pane xSplit="1" ySplit="4" topLeftCell="B6" activePane="bottomRight" state="frozenSplit"/>
      <selection/>
      <selection pane="topRight"/>
      <selection pane="bottomLeft"/>
      <selection pane="bottomRight" activeCell="N25" sqref="N25"/>
    </sheetView>
  </sheetViews>
  <sheetFormatPr defaultColWidth="9" defaultRowHeight="14.25"/>
  <cols>
    <col min="1" max="1" width="32.75" style="2" customWidth="1"/>
    <col min="2" max="2" width="6" style="2" hidden="1" customWidth="1"/>
    <col min="3" max="3" width="12.875" style="3" customWidth="1"/>
    <col min="4" max="4" width="11.625" style="3" customWidth="1"/>
    <col min="5" max="5" width="12" style="4" customWidth="1"/>
    <col min="6" max="6" width="12.5" style="3" customWidth="1"/>
    <col min="7" max="7" width="10.375" style="3" customWidth="1"/>
    <col min="8" max="8" width="11.625" style="4" customWidth="1"/>
    <col min="9" max="9" width="11.75" style="3" customWidth="1"/>
    <col min="10" max="10" width="10.625" style="5" customWidth="1"/>
    <col min="11" max="16384" width="9" style="2"/>
  </cols>
  <sheetData>
    <row r="1" ht="24" customHeight="1" spans="1:10">
      <c r="A1" s="6" t="s">
        <v>45</v>
      </c>
      <c r="B1" s="6"/>
      <c r="C1" s="6"/>
      <c r="D1" s="6"/>
      <c r="E1" s="6"/>
      <c r="F1" s="6"/>
      <c r="G1" s="6"/>
      <c r="H1" s="6"/>
      <c r="I1" s="6"/>
      <c r="J1" s="6"/>
    </row>
    <row r="2" ht="20.1" customHeight="1" spans="1:9">
      <c r="A2" s="7"/>
      <c r="B2" s="7"/>
      <c r="I2" s="38" t="s">
        <v>46</v>
      </c>
    </row>
    <row r="3" s="1" customFormat="1" ht="19.5" customHeight="1" spans="1:10">
      <c r="A3" s="8" t="s">
        <v>1</v>
      </c>
      <c r="B3" s="8" t="s">
        <v>2</v>
      </c>
      <c r="C3" s="8" t="s">
        <v>3</v>
      </c>
      <c r="D3" s="8" t="s">
        <v>47</v>
      </c>
      <c r="E3" s="9" t="s">
        <v>48</v>
      </c>
      <c r="F3" s="8" t="s">
        <v>49</v>
      </c>
      <c r="G3" s="8" t="s">
        <v>6</v>
      </c>
      <c r="H3" s="9" t="s">
        <v>7</v>
      </c>
      <c r="I3" s="39" t="s">
        <v>8</v>
      </c>
      <c r="J3" s="40"/>
    </row>
    <row r="4" s="1" customFormat="1" ht="19.5" customHeight="1" spans="1:10">
      <c r="A4" s="10"/>
      <c r="B4" s="11"/>
      <c r="C4" s="10"/>
      <c r="D4" s="10"/>
      <c r="E4" s="12"/>
      <c r="F4" s="10"/>
      <c r="G4" s="10"/>
      <c r="H4" s="12"/>
      <c r="I4" s="41" t="s">
        <v>9</v>
      </c>
      <c r="J4" s="42" t="s">
        <v>10</v>
      </c>
    </row>
    <row r="5" ht="17.25" hidden="1" customHeight="1" spans="1:10">
      <c r="A5" s="13" t="s">
        <v>50</v>
      </c>
      <c r="B5" s="14">
        <v>500</v>
      </c>
      <c r="C5" s="15">
        <f>C6+C30</f>
        <v>121097</v>
      </c>
      <c r="D5" s="15">
        <f>D6+D30</f>
        <v>10091</v>
      </c>
      <c r="E5" s="15">
        <f>E6+E30</f>
        <v>27166</v>
      </c>
      <c r="F5" s="15">
        <f>F6+F30</f>
        <v>91936</v>
      </c>
      <c r="G5" s="16">
        <f>IF(C5&lt;&gt;0,ROUND(F5/C5,4)*100,0)</f>
        <v>75.92</v>
      </c>
      <c r="H5" s="15">
        <f>H6+H30</f>
        <v>117425</v>
      </c>
      <c r="I5" s="15">
        <f t="shared" ref="I5:I30" si="0">F5-H5</f>
        <v>-25489</v>
      </c>
      <c r="J5" s="16">
        <f>I5/H5*100</f>
        <v>-21.7066212476049</v>
      </c>
    </row>
    <row r="6" ht="17.25" customHeight="1" spans="1:10">
      <c r="A6" s="17" t="s">
        <v>51</v>
      </c>
      <c r="B6" s="14">
        <v>600</v>
      </c>
      <c r="C6" s="18">
        <f>SUM(C7:C29)</f>
        <v>81489</v>
      </c>
      <c r="D6" s="18">
        <f t="shared" ref="D6:F6" si="1">SUM(D7:D29)</f>
        <v>10091</v>
      </c>
      <c r="E6" s="18">
        <f t="shared" si="1"/>
        <v>5419</v>
      </c>
      <c r="F6" s="18">
        <f t="shared" si="1"/>
        <v>55899</v>
      </c>
      <c r="G6" s="19">
        <f>IF(C6&lt;&gt;0,ROUND(F6/C6,4)*100,0)</f>
        <v>68.6</v>
      </c>
      <c r="H6" s="20">
        <f>SUM(H7:H29)</f>
        <v>75394</v>
      </c>
      <c r="I6" s="43">
        <f t="shared" si="0"/>
        <v>-19495</v>
      </c>
      <c r="J6" s="44">
        <f>I6/H6*100</f>
        <v>-25.8574952914025</v>
      </c>
    </row>
    <row r="7" ht="17.25" customHeight="1" spans="1:10">
      <c r="A7" s="21" t="s">
        <v>52</v>
      </c>
      <c r="B7" s="14">
        <v>601</v>
      </c>
      <c r="C7" s="22">
        <v>7256</v>
      </c>
      <c r="D7" s="23">
        <v>101</v>
      </c>
      <c r="E7" s="23">
        <v>220</v>
      </c>
      <c r="F7" s="23">
        <v>2441</v>
      </c>
      <c r="G7" s="24">
        <f>IF(C7&lt;&gt;0,ROUND(F7/C7,4)*100,0)</f>
        <v>33.64</v>
      </c>
      <c r="H7" s="25">
        <v>2780</v>
      </c>
      <c r="I7" s="45">
        <f t="shared" si="0"/>
        <v>-339</v>
      </c>
      <c r="J7" s="46">
        <f t="shared" ref="J7:J30" si="2">I7/H7*100</f>
        <v>-12.1942446043165</v>
      </c>
    </row>
    <row r="8" ht="17.25" customHeight="1" spans="1:10">
      <c r="A8" s="26" t="s">
        <v>53</v>
      </c>
      <c r="B8" s="27">
        <v>602</v>
      </c>
      <c r="C8" s="28"/>
      <c r="D8" s="23"/>
      <c r="E8" s="23"/>
      <c r="F8" s="23"/>
      <c r="G8" s="24">
        <f t="shared" ref="G8:G30" si="3">IF(C8&lt;&gt;0,ROUND(F8/C8,4)*100,0)</f>
        <v>0</v>
      </c>
      <c r="H8" s="25"/>
      <c r="I8" s="45">
        <f t="shared" si="0"/>
        <v>0</v>
      </c>
      <c r="J8" s="46"/>
    </row>
    <row r="9" ht="17.25" customHeight="1" spans="1:10">
      <c r="A9" s="26" t="s">
        <v>54</v>
      </c>
      <c r="B9" s="27">
        <v>603</v>
      </c>
      <c r="C9" s="22"/>
      <c r="D9" s="23"/>
      <c r="E9" s="23"/>
      <c r="F9" s="23"/>
      <c r="G9" s="24">
        <f t="shared" si="3"/>
        <v>0</v>
      </c>
      <c r="H9" s="25">
        <v>3</v>
      </c>
      <c r="I9" s="45">
        <f t="shared" si="0"/>
        <v>-3</v>
      </c>
      <c r="J9" s="46"/>
    </row>
    <row r="10" ht="17.25" customHeight="1" spans="1:10">
      <c r="A10" s="21" t="s">
        <v>55</v>
      </c>
      <c r="B10" s="27">
        <v>604</v>
      </c>
      <c r="C10" s="22">
        <v>2442</v>
      </c>
      <c r="D10" s="23"/>
      <c r="E10" s="23">
        <v>186</v>
      </c>
      <c r="F10" s="23">
        <v>1475</v>
      </c>
      <c r="G10" s="24">
        <f t="shared" si="3"/>
        <v>60.4</v>
      </c>
      <c r="H10" s="25">
        <v>1398</v>
      </c>
      <c r="I10" s="45">
        <f t="shared" si="0"/>
        <v>77</v>
      </c>
      <c r="J10" s="46">
        <f t="shared" si="2"/>
        <v>5.50786838340486</v>
      </c>
    </row>
    <row r="11" ht="17.25" customHeight="1" spans="1:10">
      <c r="A11" s="21" t="s">
        <v>56</v>
      </c>
      <c r="B11" s="27">
        <v>605</v>
      </c>
      <c r="C11" s="22">
        <v>2053</v>
      </c>
      <c r="D11" s="23">
        <v>227</v>
      </c>
      <c r="E11" s="23">
        <v>185</v>
      </c>
      <c r="F11" s="23">
        <v>2553</v>
      </c>
      <c r="G11" s="24">
        <f t="shared" si="3"/>
        <v>124.35</v>
      </c>
      <c r="H11" s="25">
        <v>4383</v>
      </c>
      <c r="I11" s="45">
        <f t="shared" si="0"/>
        <v>-1830</v>
      </c>
      <c r="J11" s="46">
        <f t="shared" si="2"/>
        <v>-41.7522245037645</v>
      </c>
    </row>
    <row r="12" ht="17.25" customHeight="1" spans="1:10">
      <c r="A12" s="21" t="s">
        <v>57</v>
      </c>
      <c r="B12" s="27">
        <v>606</v>
      </c>
      <c r="C12" s="22">
        <v>143</v>
      </c>
      <c r="D12" s="23">
        <v>685</v>
      </c>
      <c r="E12" s="23">
        <v>14</v>
      </c>
      <c r="F12" s="23">
        <v>469</v>
      </c>
      <c r="G12" s="24">
        <f t="shared" si="3"/>
        <v>327.97</v>
      </c>
      <c r="H12" s="25">
        <v>184</v>
      </c>
      <c r="I12" s="45">
        <f t="shared" si="0"/>
        <v>285</v>
      </c>
      <c r="J12" s="46">
        <f t="shared" si="2"/>
        <v>154.891304347826</v>
      </c>
    </row>
    <row r="13" ht="17.25" customHeight="1" spans="1:10">
      <c r="A13" s="26" t="s">
        <v>58</v>
      </c>
      <c r="B13" s="27">
        <v>607</v>
      </c>
      <c r="C13" s="22">
        <v>60</v>
      </c>
      <c r="D13" s="23">
        <v>50</v>
      </c>
      <c r="E13" s="23"/>
      <c r="F13" s="23"/>
      <c r="G13" s="24">
        <f t="shared" si="3"/>
        <v>0</v>
      </c>
      <c r="H13" s="25">
        <v>21</v>
      </c>
      <c r="I13" s="45">
        <f t="shared" si="0"/>
        <v>-21</v>
      </c>
      <c r="J13" s="46">
        <f t="shared" si="2"/>
        <v>-100</v>
      </c>
    </row>
    <row r="14" ht="17.25" customHeight="1" spans="1:10">
      <c r="A14" s="21" t="s">
        <v>59</v>
      </c>
      <c r="B14" s="27">
        <v>608</v>
      </c>
      <c r="C14" s="22">
        <v>691</v>
      </c>
      <c r="D14" s="23"/>
      <c r="E14" s="23">
        <v>56</v>
      </c>
      <c r="F14" s="23">
        <v>493</v>
      </c>
      <c r="G14" s="24">
        <f t="shared" si="3"/>
        <v>71.35</v>
      </c>
      <c r="H14" s="25">
        <v>1362</v>
      </c>
      <c r="I14" s="45">
        <f t="shared" si="0"/>
        <v>-869</v>
      </c>
      <c r="J14" s="46">
        <f t="shared" si="2"/>
        <v>-63.8032305433186</v>
      </c>
    </row>
    <row r="15" ht="17.25" customHeight="1" spans="1:10">
      <c r="A15" s="26" t="s">
        <v>60</v>
      </c>
      <c r="B15" s="27">
        <v>609</v>
      </c>
      <c r="C15" s="22">
        <v>251</v>
      </c>
      <c r="D15" s="23"/>
      <c r="E15" s="23">
        <v>15</v>
      </c>
      <c r="F15" s="23">
        <v>148</v>
      </c>
      <c r="G15" s="24">
        <f t="shared" si="3"/>
        <v>58.96</v>
      </c>
      <c r="H15" s="25">
        <v>494</v>
      </c>
      <c r="I15" s="45">
        <f t="shared" si="0"/>
        <v>-346</v>
      </c>
      <c r="J15" s="46">
        <f t="shared" si="2"/>
        <v>-70.0404858299595</v>
      </c>
    </row>
    <row r="16" ht="17.25" customHeight="1" spans="1:10">
      <c r="A16" s="26" t="s">
        <v>61</v>
      </c>
      <c r="B16" s="27">
        <v>610</v>
      </c>
      <c r="C16" s="22">
        <v>20</v>
      </c>
      <c r="D16" s="23">
        <v>534</v>
      </c>
      <c r="E16" s="23">
        <v>2420</v>
      </c>
      <c r="F16" s="23">
        <v>7732</v>
      </c>
      <c r="G16" s="24">
        <f t="shared" si="3"/>
        <v>38660</v>
      </c>
      <c r="H16" s="25">
        <v>180</v>
      </c>
      <c r="I16" s="45">
        <f t="shared" si="0"/>
        <v>7552</v>
      </c>
      <c r="J16" s="46">
        <f t="shared" si="2"/>
        <v>4195.55555555556</v>
      </c>
    </row>
    <row r="17" ht="17.25" customHeight="1" spans="1:10">
      <c r="A17" s="21" t="s">
        <v>62</v>
      </c>
      <c r="B17" s="27">
        <v>611</v>
      </c>
      <c r="C17" s="22">
        <v>37453</v>
      </c>
      <c r="D17" s="23">
        <v>7444</v>
      </c>
      <c r="E17" s="23">
        <v>724</v>
      </c>
      <c r="F17" s="23">
        <v>21217</v>
      </c>
      <c r="G17" s="24">
        <f t="shared" si="3"/>
        <v>56.65</v>
      </c>
      <c r="H17" s="25">
        <v>43274</v>
      </c>
      <c r="I17" s="45">
        <f t="shared" si="0"/>
        <v>-22057</v>
      </c>
      <c r="J17" s="46">
        <f t="shared" si="2"/>
        <v>-50.9705596894209</v>
      </c>
    </row>
    <row r="18" ht="17.25" customHeight="1" spans="1:10">
      <c r="A18" s="21" t="s">
        <v>63</v>
      </c>
      <c r="B18" s="27">
        <v>612</v>
      </c>
      <c r="C18" s="22">
        <v>20</v>
      </c>
      <c r="D18" s="23"/>
      <c r="E18" s="23"/>
      <c r="F18" s="23"/>
      <c r="G18" s="24">
        <f t="shared" si="3"/>
        <v>0</v>
      </c>
      <c r="H18" s="25">
        <v>705</v>
      </c>
      <c r="I18" s="45">
        <f t="shared" si="0"/>
        <v>-705</v>
      </c>
      <c r="J18" s="46">
        <f t="shared" si="2"/>
        <v>-100</v>
      </c>
    </row>
    <row r="19" ht="17.25" customHeight="1" spans="1:10">
      <c r="A19" s="26" t="s">
        <v>64</v>
      </c>
      <c r="B19" s="27">
        <v>613</v>
      </c>
      <c r="C19" s="22">
        <v>367</v>
      </c>
      <c r="D19" s="23"/>
      <c r="E19" s="23">
        <v>193</v>
      </c>
      <c r="F19" s="23">
        <v>523</v>
      </c>
      <c r="G19" s="24">
        <f t="shared" si="3"/>
        <v>142.51</v>
      </c>
      <c r="H19" s="25">
        <v>100</v>
      </c>
      <c r="I19" s="45">
        <f t="shared" si="0"/>
        <v>423</v>
      </c>
      <c r="J19" s="46">
        <f t="shared" si="2"/>
        <v>423</v>
      </c>
    </row>
    <row r="20" ht="17.25" customHeight="1" spans="1:10">
      <c r="A20" s="29" t="s">
        <v>65</v>
      </c>
      <c r="B20" s="27">
        <v>614</v>
      </c>
      <c r="C20" s="22">
        <v>26000</v>
      </c>
      <c r="D20" s="23">
        <v>300</v>
      </c>
      <c r="E20" s="23">
        <v>908</v>
      </c>
      <c r="F20" s="23">
        <v>15127</v>
      </c>
      <c r="G20" s="24">
        <f t="shared" si="3"/>
        <v>58.18</v>
      </c>
      <c r="H20" s="25">
        <v>18010</v>
      </c>
      <c r="I20" s="45">
        <f t="shared" si="0"/>
        <v>-2883</v>
      </c>
      <c r="J20" s="46">
        <f t="shared" si="2"/>
        <v>-16.0077734591893</v>
      </c>
    </row>
    <row r="21" ht="17.25" customHeight="1" spans="1:10">
      <c r="A21" s="29" t="s">
        <v>66</v>
      </c>
      <c r="B21" s="27">
        <v>615</v>
      </c>
      <c r="C21" s="22">
        <v>100</v>
      </c>
      <c r="D21" s="23"/>
      <c r="E21" s="23">
        <v>7</v>
      </c>
      <c r="F21" s="23">
        <v>7</v>
      </c>
      <c r="G21" s="24">
        <f t="shared" si="3"/>
        <v>7</v>
      </c>
      <c r="H21" s="25">
        <v>28</v>
      </c>
      <c r="I21" s="45">
        <f t="shared" si="0"/>
        <v>-21</v>
      </c>
      <c r="J21" s="46">
        <f t="shared" si="2"/>
        <v>-75</v>
      </c>
    </row>
    <row r="22" ht="17.25" customHeight="1" spans="1:10">
      <c r="A22" s="29" t="s">
        <v>67</v>
      </c>
      <c r="B22" s="27">
        <v>616</v>
      </c>
      <c r="C22" s="22">
        <v>40</v>
      </c>
      <c r="D22" s="23"/>
      <c r="E22" s="23"/>
      <c r="F22" s="23"/>
      <c r="G22" s="24">
        <f t="shared" si="3"/>
        <v>0</v>
      </c>
      <c r="H22" s="25"/>
      <c r="I22" s="45">
        <f t="shared" si="0"/>
        <v>0</v>
      </c>
      <c r="J22" s="46"/>
    </row>
    <row r="23" ht="17.25" customHeight="1" spans="1:10">
      <c r="A23" s="29" t="s">
        <v>68</v>
      </c>
      <c r="B23" s="27">
        <v>617</v>
      </c>
      <c r="C23" s="22"/>
      <c r="D23" s="23"/>
      <c r="E23" s="23"/>
      <c r="F23" s="23"/>
      <c r="G23" s="24">
        <f t="shared" si="3"/>
        <v>0</v>
      </c>
      <c r="H23" s="25"/>
      <c r="I23" s="45">
        <f t="shared" si="0"/>
        <v>0</v>
      </c>
      <c r="J23" s="46"/>
    </row>
    <row r="24" ht="17.25" customHeight="1" spans="1:10">
      <c r="A24" s="29" t="s">
        <v>69</v>
      </c>
      <c r="B24" s="27">
        <v>618</v>
      </c>
      <c r="C24" s="22">
        <v>1580</v>
      </c>
      <c r="D24" s="23"/>
      <c r="E24" s="23">
        <v>78</v>
      </c>
      <c r="F24" s="23">
        <v>486</v>
      </c>
      <c r="G24" s="24">
        <f t="shared" si="3"/>
        <v>30.76</v>
      </c>
      <c r="H24" s="25">
        <v>506</v>
      </c>
      <c r="I24" s="45">
        <f t="shared" si="0"/>
        <v>-20</v>
      </c>
      <c r="J24" s="46">
        <f t="shared" si="2"/>
        <v>-3.95256916996047</v>
      </c>
    </row>
    <row r="25" ht="17.25" customHeight="1" spans="1:10">
      <c r="A25" s="29" t="s">
        <v>70</v>
      </c>
      <c r="B25" s="27">
        <v>619</v>
      </c>
      <c r="C25" s="22">
        <v>645</v>
      </c>
      <c r="D25" s="23">
        <v>750</v>
      </c>
      <c r="E25" s="23">
        <v>120</v>
      </c>
      <c r="F25" s="23">
        <v>2184</v>
      </c>
      <c r="G25" s="24">
        <f t="shared" si="3"/>
        <v>338.6</v>
      </c>
      <c r="H25" s="25">
        <v>640</v>
      </c>
      <c r="I25" s="45">
        <f t="shared" si="0"/>
        <v>1544</v>
      </c>
      <c r="J25" s="46">
        <f t="shared" si="2"/>
        <v>241.25</v>
      </c>
    </row>
    <row r="26" ht="17.25" customHeight="1" spans="1:10">
      <c r="A26" s="29" t="s">
        <v>71</v>
      </c>
      <c r="B26" s="27">
        <v>620</v>
      </c>
      <c r="C26" s="22">
        <v>175</v>
      </c>
      <c r="D26" s="23"/>
      <c r="E26" s="23"/>
      <c r="F26" s="23">
        <v>185</v>
      </c>
      <c r="G26" s="24">
        <f t="shared" si="3"/>
        <v>105.71</v>
      </c>
      <c r="H26" s="25">
        <v>136</v>
      </c>
      <c r="I26" s="45">
        <f t="shared" si="0"/>
        <v>49</v>
      </c>
      <c r="J26" s="46">
        <f t="shared" si="2"/>
        <v>36.0294117647059</v>
      </c>
    </row>
    <row r="27" ht="17.25" customHeight="1" spans="1:10">
      <c r="A27" s="29" t="s">
        <v>72</v>
      </c>
      <c r="B27" s="27">
        <v>621</v>
      </c>
      <c r="C27" s="22"/>
      <c r="D27" s="23"/>
      <c r="E27" s="23"/>
      <c r="F27" s="23"/>
      <c r="G27" s="24">
        <f t="shared" si="3"/>
        <v>0</v>
      </c>
      <c r="H27" s="25"/>
      <c r="I27" s="45">
        <f t="shared" si="0"/>
        <v>0</v>
      </c>
      <c r="J27" s="46"/>
    </row>
    <row r="28" ht="17.25" customHeight="1" spans="1:10">
      <c r="A28" s="29" t="s">
        <v>73</v>
      </c>
      <c r="B28" s="27"/>
      <c r="C28" s="22">
        <v>2093</v>
      </c>
      <c r="D28" s="23"/>
      <c r="E28" s="23">
        <v>293</v>
      </c>
      <c r="F28" s="23">
        <v>858</v>
      </c>
      <c r="G28" s="24">
        <f t="shared" si="3"/>
        <v>40.99</v>
      </c>
      <c r="H28" s="25">
        <v>1187</v>
      </c>
      <c r="I28" s="45">
        <f t="shared" si="0"/>
        <v>-329</v>
      </c>
      <c r="J28" s="46">
        <f t="shared" si="2"/>
        <v>-27.7169334456613</v>
      </c>
    </row>
    <row r="29" ht="17.25" customHeight="1" spans="1:10">
      <c r="A29" s="29" t="s">
        <v>74</v>
      </c>
      <c r="B29" s="27"/>
      <c r="C29" s="22">
        <v>100</v>
      </c>
      <c r="D29" s="23"/>
      <c r="E29" s="23"/>
      <c r="F29" s="23">
        <v>1</v>
      </c>
      <c r="G29" s="24">
        <f t="shared" si="3"/>
        <v>1</v>
      </c>
      <c r="H29" s="25">
        <v>3</v>
      </c>
      <c r="I29" s="45"/>
      <c r="J29" s="46"/>
    </row>
    <row r="30" ht="17.25" customHeight="1" spans="1:10">
      <c r="A30" s="17" t="s">
        <v>75</v>
      </c>
      <c r="B30" s="27">
        <v>700</v>
      </c>
      <c r="C30" s="18">
        <v>39608</v>
      </c>
      <c r="D30" s="30"/>
      <c r="E30" s="23">
        <v>21747</v>
      </c>
      <c r="F30" s="30">
        <v>36037</v>
      </c>
      <c r="G30" s="24">
        <f t="shared" si="3"/>
        <v>90.98</v>
      </c>
      <c r="H30" s="31">
        <v>42031</v>
      </c>
      <c r="I30" s="45">
        <f t="shared" si="0"/>
        <v>-5994</v>
      </c>
      <c r="J30" s="46">
        <f t="shared" si="2"/>
        <v>-14.2609026670791</v>
      </c>
    </row>
    <row r="31" ht="15.75" spans="1:10">
      <c r="A31" s="17" t="s">
        <v>76</v>
      </c>
      <c r="B31" s="32"/>
      <c r="C31" s="18"/>
      <c r="D31" s="33"/>
      <c r="E31" s="23"/>
      <c r="F31" s="34"/>
      <c r="G31" s="35"/>
      <c r="H31" s="36"/>
      <c r="I31" s="47"/>
      <c r="J31" s="47"/>
    </row>
    <row r="32" spans="1:6">
      <c r="A32" s="37"/>
      <c r="B32" s="37"/>
      <c r="F32" s="4"/>
    </row>
    <row r="33" spans="1:6">
      <c r="A33" s="37"/>
      <c r="B33" s="37"/>
      <c r="F33" s="4"/>
    </row>
    <row r="34" spans="1:6">
      <c r="A34" s="37"/>
      <c r="B34" s="37"/>
      <c r="F34" s="4"/>
    </row>
    <row r="35" spans="1:6">
      <c r="A35" s="37"/>
      <c r="B35" s="37"/>
      <c r="F35" s="4"/>
    </row>
    <row r="36" spans="1:2">
      <c r="A36" s="37"/>
      <c r="B36" s="37"/>
    </row>
    <row r="37" spans="1:2">
      <c r="A37" s="37"/>
      <c r="B37" s="37"/>
    </row>
    <row r="38" spans="1:2">
      <c r="A38" s="37"/>
      <c r="B38" s="37"/>
    </row>
    <row r="39" spans="1:2">
      <c r="A39" s="37"/>
      <c r="B39" s="37"/>
    </row>
    <row r="40" spans="1:2">
      <c r="A40" s="37"/>
      <c r="B40" s="37"/>
    </row>
    <row r="41" spans="1:2">
      <c r="A41" s="37"/>
      <c r="B41" s="37"/>
    </row>
    <row r="42" spans="1:2">
      <c r="A42" s="37"/>
      <c r="B42" s="37"/>
    </row>
    <row r="43" spans="1:2">
      <c r="A43" s="37"/>
      <c r="B43" s="37"/>
    </row>
    <row r="44" spans="1:2">
      <c r="A44" s="37"/>
      <c r="B44" s="37"/>
    </row>
    <row r="45" spans="1:2">
      <c r="A45" s="37"/>
      <c r="B45" s="37"/>
    </row>
    <row r="46" spans="1:2">
      <c r="A46" s="37"/>
      <c r="B46" s="37"/>
    </row>
    <row r="47" spans="1:2">
      <c r="A47" s="37"/>
      <c r="B47" s="37"/>
    </row>
    <row r="48" spans="1:2">
      <c r="A48" s="37"/>
      <c r="B48" s="37"/>
    </row>
    <row r="49" spans="1:2">
      <c r="A49" s="37"/>
      <c r="B49" s="37"/>
    </row>
    <row r="50" spans="1:2">
      <c r="A50" s="37"/>
      <c r="B50" s="37"/>
    </row>
    <row r="51" spans="1:2">
      <c r="A51" s="37"/>
      <c r="B51" s="37"/>
    </row>
    <row r="52" spans="1:2">
      <c r="A52" s="37"/>
      <c r="B52" s="37"/>
    </row>
    <row r="53" spans="1:2">
      <c r="A53" s="37"/>
      <c r="B53" s="37"/>
    </row>
    <row r="54" spans="1:2">
      <c r="A54" s="37"/>
      <c r="B54" s="37"/>
    </row>
    <row r="55" spans="1:2">
      <c r="A55" s="37"/>
      <c r="B55" s="37"/>
    </row>
    <row r="56" spans="1:2">
      <c r="A56" s="37"/>
      <c r="B56" s="37"/>
    </row>
    <row r="57" spans="1:2">
      <c r="A57" s="37"/>
      <c r="B57" s="37"/>
    </row>
    <row r="58" spans="1:2">
      <c r="A58" s="37"/>
      <c r="B58" s="37"/>
    </row>
    <row r="59" spans="1:2">
      <c r="A59" s="37"/>
      <c r="B59" s="37"/>
    </row>
    <row r="60" spans="1:2">
      <c r="A60" s="37"/>
      <c r="B60" s="37"/>
    </row>
    <row r="61" spans="1:2">
      <c r="A61" s="37"/>
      <c r="B61" s="37"/>
    </row>
    <row r="62" spans="1:2">
      <c r="A62" s="37"/>
      <c r="B62" s="37"/>
    </row>
    <row r="63" spans="1:2">
      <c r="A63" s="37"/>
      <c r="B63" s="37"/>
    </row>
    <row r="64" spans="1:2">
      <c r="A64" s="37"/>
      <c r="B64" s="37"/>
    </row>
    <row r="65" spans="1:2">
      <c r="A65" s="37"/>
      <c r="B65" s="37"/>
    </row>
    <row r="66" spans="1:2">
      <c r="A66" s="37"/>
      <c r="B66" s="37"/>
    </row>
    <row r="67" spans="1:2">
      <c r="A67" s="37"/>
      <c r="B67" s="37"/>
    </row>
    <row r="68" spans="1:2">
      <c r="A68" s="37"/>
      <c r="B68" s="37"/>
    </row>
    <row r="69" spans="1:2">
      <c r="A69" s="37"/>
      <c r="B69" s="37"/>
    </row>
    <row r="70" spans="1:2">
      <c r="A70" s="37"/>
      <c r="B70" s="37"/>
    </row>
    <row r="71" spans="1:2">
      <c r="A71" s="37"/>
      <c r="B71" s="37"/>
    </row>
    <row r="72" spans="1:2">
      <c r="A72" s="37"/>
      <c r="B72" s="37"/>
    </row>
    <row r="73" spans="1:2">
      <c r="A73" s="37"/>
      <c r="B73" s="37"/>
    </row>
    <row r="74" spans="1:2">
      <c r="A74" s="37"/>
      <c r="B74" s="37"/>
    </row>
    <row r="75" spans="1:2">
      <c r="A75" s="37"/>
      <c r="B75" s="37"/>
    </row>
    <row r="76" spans="1:2">
      <c r="A76" s="37"/>
      <c r="B76" s="37"/>
    </row>
    <row r="77" spans="1:2">
      <c r="A77" s="37"/>
      <c r="B77" s="37"/>
    </row>
    <row r="78" spans="1:2">
      <c r="A78" s="37"/>
      <c r="B78" s="37"/>
    </row>
    <row r="79" spans="1:2">
      <c r="A79" s="37"/>
      <c r="B79" s="37"/>
    </row>
    <row r="80" spans="1:2">
      <c r="A80" s="37"/>
      <c r="B80" s="37"/>
    </row>
    <row r="81" spans="1:2">
      <c r="A81" s="37"/>
      <c r="B81" s="37"/>
    </row>
    <row r="82" spans="1:2">
      <c r="A82" s="37"/>
      <c r="B82" s="37"/>
    </row>
    <row r="83" spans="1:2">
      <c r="A83" s="37"/>
      <c r="B83" s="37"/>
    </row>
    <row r="84" spans="1:2">
      <c r="A84" s="37"/>
      <c r="B84" s="37"/>
    </row>
    <row r="85" spans="1:2">
      <c r="A85" s="37"/>
      <c r="B85" s="37"/>
    </row>
    <row r="86" spans="1:2">
      <c r="A86" s="37"/>
      <c r="B86" s="37"/>
    </row>
    <row r="87" spans="1:2">
      <c r="A87" s="37"/>
      <c r="B87" s="37"/>
    </row>
    <row r="88" spans="1:2">
      <c r="A88" s="37"/>
      <c r="B88" s="37"/>
    </row>
    <row r="89" spans="1:2">
      <c r="A89" s="37"/>
      <c r="B89" s="37"/>
    </row>
    <row r="90" spans="1:2">
      <c r="A90" s="37"/>
      <c r="B90" s="37"/>
    </row>
    <row r="91" spans="1:2">
      <c r="A91" s="37"/>
      <c r="B91" s="37"/>
    </row>
    <row r="92" spans="1:2">
      <c r="A92" s="37"/>
      <c r="B92" s="37"/>
    </row>
    <row r="93" spans="1:2">
      <c r="A93" s="37"/>
      <c r="B93" s="37"/>
    </row>
    <row r="94" spans="1:2">
      <c r="A94" s="37"/>
      <c r="B94" s="37"/>
    </row>
    <row r="95" spans="1:2">
      <c r="A95" s="37"/>
      <c r="B95" s="37"/>
    </row>
    <row r="96" spans="1:2">
      <c r="A96" s="37"/>
      <c r="B96" s="37"/>
    </row>
    <row r="97" spans="1:2">
      <c r="A97" s="37"/>
      <c r="B97" s="37"/>
    </row>
    <row r="98" spans="1:2">
      <c r="A98" s="37"/>
      <c r="B98" s="37"/>
    </row>
    <row r="99" spans="1:2">
      <c r="A99" s="37"/>
      <c r="B99" s="37"/>
    </row>
    <row r="100" spans="1:2">
      <c r="A100" s="37"/>
      <c r="B100" s="37"/>
    </row>
    <row r="101" spans="1:2">
      <c r="A101" s="37"/>
      <c r="B101" s="37"/>
    </row>
    <row r="102" spans="1:2">
      <c r="A102" s="37"/>
      <c r="B102" s="37"/>
    </row>
    <row r="103" spans="1:2">
      <c r="A103" s="37"/>
      <c r="B103" s="37"/>
    </row>
    <row r="104" spans="1:2">
      <c r="A104" s="37"/>
      <c r="B104" s="37"/>
    </row>
    <row r="105" spans="1:2">
      <c r="A105" s="37"/>
      <c r="B105" s="37"/>
    </row>
    <row r="106" spans="1:2">
      <c r="A106" s="37"/>
      <c r="B106" s="37"/>
    </row>
    <row r="107" spans="1:2">
      <c r="A107" s="37"/>
      <c r="B107" s="37"/>
    </row>
    <row r="108" spans="1:2">
      <c r="A108" s="37"/>
      <c r="B108" s="37"/>
    </row>
    <row r="109" spans="1:2">
      <c r="A109" s="37"/>
      <c r="B109" s="37"/>
    </row>
    <row r="110" spans="1:2">
      <c r="A110" s="37"/>
      <c r="B110" s="37"/>
    </row>
    <row r="111" spans="1:2">
      <c r="A111" s="37"/>
      <c r="B111" s="37"/>
    </row>
    <row r="112" spans="1:2">
      <c r="A112" s="37"/>
      <c r="B112" s="37"/>
    </row>
    <row r="113" spans="1:2">
      <c r="A113" s="37"/>
      <c r="B113" s="37"/>
    </row>
    <row r="114" spans="1:2">
      <c r="A114" s="37"/>
      <c r="B114" s="37"/>
    </row>
    <row r="115" spans="1:2">
      <c r="A115" s="37"/>
      <c r="B115" s="37"/>
    </row>
    <row r="116" spans="1:2">
      <c r="A116" s="37"/>
      <c r="B116" s="37"/>
    </row>
    <row r="117" spans="1:2">
      <c r="A117" s="37"/>
      <c r="B117" s="37"/>
    </row>
    <row r="118" spans="1:2">
      <c r="A118" s="37"/>
      <c r="B118" s="37"/>
    </row>
    <row r="119" spans="1:2">
      <c r="A119" s="37"/>
      <c r="B119" s="37"/>
    </row>
    <row r="120" spans="1:2">
      <c r="A120" s="37"/>
      <c r="B120" s="37"/>
    </row>
    <row r="121" spans="1:2">
      <c r="A121" s="37"/>
      <c r="B121" s="37"/>
    </row>
    <row r="122" spans="1:2">
      <c r="A122" s="37"/>
      <c r="B122" s="37"/>
    </row>
    <row r="123" spans="1:2">
      <c r="A123" s="37"/>
      <c r="B123" s="37"/>
    </row>
    <row r="124" spans="1:2">
      <c r="A124" s="37"/>
      <c r="B124" s="37"/>
    </row>
    <row r="125" spans="1:2">
      <c r="A125" s="37"/>
      <c r="B125" s="37"/>
    </row>
    <row r="126" spans="1:2">
      <c r="A126" s="37"/>
      <c r="B126" s="37"/>
    </row>
    <row r="127" spans="1:2">
      <c r="A127" s="37"/>
      <c r="B127" s="37"/>
    </row>
    <row r="128" spans="1:2">
      <c r="A128" s="37"/>
      <c r="B128" s="37"/>
    </row>
    <row r="129" spans="1:2">
      <c r="A129" s="37"/>
      <c r="B129" s="37"/>
    </row>
    <row r="130" spans="1:2">
      <c r="A130" s="37"/>
      <c r="B130" s="37"/>
    </row>
    <row r="131" spans="1:2">
      <c r="A131" s="37"/>
      <c r="B131" s="37"/>
    </row>
    <row r="132" spans="1:2">
      <c r="A132" s="37"/>
      <c r="B132" s="37"/>
    </row>
    <row r="133" spans="1:2">
      <c r="A133" s="37"/>
      <c r="B133" s="37"/>
    </row>
    <row r="134" spans="1:2">
      <c r="A134" s="37"/>
      <c r="B134" s="37"/>
    </row>
    <row r="135" spans="1:2">
      <c r="A135" s="37"/>
      <c r="B135" s="37"/>
    </row>
    <row r="136" spans="1:2">
      <c r="A136" s="37"/>
      <c r="B136" s="37"/>
    </row>
    <row r="137" spans="1:2">
      <c r="A137" s="37"/>
      <c r="B137" s="37"/>
    </row>
    <row r="138" spans="1:2">
      <c r="A138" s="37"/>
      <c r="B138" s="37"/>
    </row>
    <row r="139" spans="1:2">
      <c r="A139" s="37"/>
      <c r="B139" s="37"/>
    </row>
    <row r="140" spans="1:2">
      <c r="A140" s="37"/>
      <c r="B140" s="37"/>
    </row>
    <row r="141" spans="1:2">
      <c r="A141" s="37"/>
      <c r="B141" s="37"/>
    </row>
    <row r="142" spans="1:2">
      <c r="A142" s="37"/>
      <c r="B142" s="37"/>
    </row>
    <row r="143" spans="1:2">
      <c r="A143" s="37"/>
      <c r="B143" s="37"/>
    </row>
    <row r="144" spans="1:2">
      <c r="A144" s="37"/>
      <c r="B144" s="37"/>
    </row>
    <row r="145" spans="1:2">
      <c r="A145" s="37"/>
      <c r="B145" s="37"/>
    </row>
    <row r="146" spans="1:2">
      <c r="A146" s="37"/>
      <c r="B146" s="37"/>
    </row>
    <row r="147" spans="1:2">
      <c r="A147" s="37"/>
      <c r="B147" s="37"/>
    </row>
    <row r="148" spans="1:2">
      <c r="A148" s="37"/>
      <c r="B148" s="37"/>
    </row>
    <row r="149" spans="1:2">
      <c r="A149" s="37"/>
      <c r="B149" s="37"/>
    </row>
    <row r="150" spans="1:2">
      <c r="A150" s="37"/>
      <c r="B150" s="37"/>
    </row>
    <row r="151" spans="1:2">
      <c r="A151" s="37"/>
      <c r="B151" s="37"/>
    </row>
    <row r="152" spans="1:2">
      <c r="A152" s="37"/>
      <c r="B152" s="37"/>
    </row>
    <row r="153" spans="1:2">
      <c r="A153" s="37"/>
      <c r="B153" s="37"/>
    </row>
    <row r="154" spans="1:2">
      <c r="A154" s="37"/>
      <c r="B154" s="37"/>
    </row>
    <row r="155" spans="1:2">
      <c r="A155" s="37"/>
      <c r="B155" s="37"/>
    </row>
    <row r="156" spans="1:2">
      <c r="A156" s="37"/>
      <c r="B156" s="37"/>
    </row>
    <row r="157" spans="1:2">
      <c r="A157" s="37"/>
      <c r="B157" s="37"/>
    </row>
    <row r="158" spans="1:2">
      <c r="A158" s="37"/>
      <c r="B158" s="37"/>
    </row>
    <row r="159" spans="1:2">
      <c r="A159" s="37"/>
      <c r="B159" s="37"/>
    </row>
    <row r="160" spans="1:2">
      <c r="A160" s="37"/>
      <c r="B160" s="37"/>
    </row>
    <row r="161" spans="1:2">
      <c r="A161" s="37"/>
      <c r="B161" s="37"/>
    </row>
    <row r="162" spans="1:2">
      <c r="A162" s="37"/>
      <c r="B162" s="37"/>
    </row>
    <row r="163" spans="1:2">
      <c r="A163" s="37"/>
      <c r="B163" s="37"/>
    </row>
    <row r="164" spans="1:2">
      <c r="A164" s="37"/>
      <c r="B164" s="37"/>
    </row>
    <row r="165" spans="1:2">
      <c r="A165" s="37"/>
      <c r="B165" s="37"/>
    </row>
    <row r="166" spans="1:2">
      <c r="A166" s="37"/>
      <c r="B166" s="37"/>
    </row>
    <row r="167" spans="1:2">
      <c r="A167" s="37"/>
      <c r="B167" s="37"/>
    </row>
    <row r="168" spans="1:2">
      <c r="A168" s="37"/>
      <c r="B168" s="37"/>
    </row>
    <row r="169" spans="1:2">
      <c r="A169" s="37"/>
      <c r="B169" s="37"/>
    </row>
    <row r="170" spans="1:2">
      <c r="A170" s="37"/>
      <c r="B170" s="37"/>
    </row>
    <row r="171" spans="1:2">
      <c r="A171" s="37"/>
      <c r="B171" s="37"/>
    </row>
    <row r="172" spans="1:2">
      <c r="A172" s="37"/>
      <c r="B172" s="37"/>
    </row>
    <row r="173" spans="1:2">
      <c r="A173" s="37"/>
      <c r="B173" s="37"/>
    </row>
    <row r="174" spans="1:2">
      <c r="A174" s="37"/>
      <c r="B174" s="37"/>
    </row>
    <row r="175" spans="1:2">
      <c r="A175" s="37"/>
      <c r="B175" s="37"/>
    </row>
    <row r="176" spans="1:2">
      <c r="A176" s="37"/>
      <c r="B176" s="37"/>
    </row>
    <row r="177" spans="1:2">
      <c r="A177" s="37"/>
      <c r="B177" s="37"/>
    </row>
    <row r="178" spans="1:2">
      <c r="A178" s="37"/>
      <c r="B178" s="37"/>
    </row>
    <row r="179" spans="1:2">
      <c r="A179" s="37"/>
      <c r="B179" s="37"/>
    </row>
    <row r="180" spans="1:2">
      <c r="A180" s="37"/>
      <c r="B180" s="37"/>
    </row>
    <row r="181" spans="1:2">
      <c r="A181" s="37"/>
      <c r="B181" s="37"/>
    </row>
    <row r="182" spans="1:2">
      <c r="A182" s="37"/>
      <c r="B182" s="37"/>
    </row>
    <row r="183" spans="1:2">
      <c r="A183" s="37"/>
      <c r="B183" s="37"/>
    </row>
    <row r="184" spans="1:2">
      <c r="A184" s="37"/>
      <c r="B184" s="37"/>
    </row>
    <row r="185" spans="1:2">
      <c r="A185" s="37"/>
      <c r="B185" s="37"/>
    </row>
    <row r="186" spans="1:2">
      <c r="A186" s="37"/>
      <c r="B186" s="37"/>
    </row>
    <row r="187" spans="1:2">
      <c r="A187" s="37"/>
      <c r="B187" s="37"/>
    </row>
    <row r="188" spans="1:2">
      <c r="A188" s="37"/>
      <c r="B188" s="37"/>
    </row>
    <row r="189" spans="1:2">
      <c r="A189" s="37"/>
      <c r="B189" s="37"/>
    </row>
    <row r="190" spans="1:2">
      <c r="A190" s="37"/>
      <c r="B190" s="37"/>
    </row>
    <row r="191" spans="1:2">
      <c r="A191" s="37"/>
      <c r="B191" s="37"/>
    </row>
    <row r="192" spans="1:2">
      <c r="A192" s="37"/>
      <c r="B192" s="37"/>
    </row>
    <row r="193" spans="1:2">
      <c r="A193" s="37"/>
      <c r="B193" s="37"/>
    </row>
    <row r="194" spans="1:2">
      <c r="A194" s="37"/>
      <c r="B194" s="37"/>
    </row>
    <row r="195" spans="1:2">
      <c r="A195" s="37"/>
      <c r="B195" s="37"/>
    </row>
    <row r="196" spans="1:2">
      <c r="A196" s="37"/>
      <c r="B196" s="37"/>
    </row>
    <row r="197" spans="1:2">
      <c r="A197" s="37"/>
      <c r="B197" s="37"/>
    </row>
    <row r="198" spans="1:2">
      <c r="A198" s="37"/>
      <c r="B198" s="37"/>
    </row>
    <row r="199" spans="1:2">
      <c r="A199" s="37"/>
      <c r="B199" s="37"/>
    </row>
    <row r="200" spans="1:2">
      <c r="A200" s="37"/>
      <c r="B200" s="37"/>
    </row>
    <row r="201" spans="1:2">
      <c r="A201" s="37"/>
      <c r="B201" s="37"/>
    </row>
    <row r="202" spans="1:2">
      <c r="A202" s="37"/>
      <c r="B202" s="37"/>
    </row>
    <row r="203" spans="1:2">
      <c r="A203" s="37"/>
      <c r="B203" s="37"/>
    </row>
    <row r="204" spans="1:2">
      <c r="A204" s="37"/>
      <c r="B204" s="37"/>
    </row>
    <row r="205" spans="1:2">
      <c r="A205" s="37"/>
      <c r="B205" s="37"/>
    </row>
    <row r="206" spans="1:2">
      <c r="A206" s="37"/>
      <c r="B206" s="37"/>
    </row>
    <row r="207" spans="1:2">
      <c r="A207" s="37"/>
      <c r="B207" s="37"/>
    </row>
    <row r="208" spans="1:2">
      <c r="A208" s="37"/>
      <c r="B208" s="37"/>
    </row>
    <row r="209" spans="1:2">
      <c r="A209" s="37"/>
      <c r="B209" s="37"/>
    </row>
    <row r="210" spans="1:2">
      <c r="A210" s="37"/>
      <c r="B210" s="37"/>
    </row>
    <row r="211" spans="1:2">
      <c r="A211" s="37"/>
      <c r="B211" s="37"/>
    </row>
    <row r="212" spans="1:2">
      <c r="A212" s="37"/>
      <c r="B212" s="37"/>
    </row>
    <row r="213" spans="1:2">
      <c r="A213" s="37"/>
      <c r="B213" s="37"/>
    </row>
    <row r="214" spans="1:2">
      <c r="A214" s="37"/>
      <c r="B214" s="37"/>
    </row>
    <row r="215" spans="1:2">
      <c r="A215" s="37"/>
      <c r="B215" s="37"/>
    </row>
    <row r="216" spans="1:2">
      <c r="A216" s="37"/>
      <c r="B216" s="37"/>
    </row>
    <row r="217" spans="1:2">
      <c r="A217" s="37"/>
      <c r="B217" s="37"/>
    </row>
    <row r="218" spans="1:2">
      <c r="A218" s="37"/>
      <c r="B218" s="37"/>
    </row>
    <row r="219" spans="1:2">
      <c r="A219" s="37"/>
      <c r="B219" s="37"/>
    </row>
    <row r="220" spans="1:2">
      <c r="A220" s="37"/>
      <c r="B220" s="37"/>
    </row>
    <row r="221" spans="1:2">
      <c r="A221" s="37"/>
      <c r="B221" s="37"/>
    </row>
  </sheetData>
  <mergeCells count="10">
    <mergeCell ref="A1:J1"/>
    <mergeCell ref="I3:J3"/>
    <mergeCell ref="A3:A4"/>
    <mergeCell ref="B3:B4"/>
    <mergeCell ref="C3:C4"/>
    <mergeCell ref="D3:D4"/>
    <mergeCell ref="E3:E4"/>
    <mergeCell ref="F3:F4"/>
    <mergeCell ref="G3:G4"/>
    <mergeCell ref="H3:H4"/>
  </mergeCells>
  <pageMargins left="0.58" right="0.275590551181102" top="0.22" bottom="0.22" header="0.31496062992126" footer="0.16"/>
  <pageSetup paperSize="9" firstPageNumber="7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czjwork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收入</vt:lpstr>
      <vt:lpstr>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czj</dc:creator>
  <cp:lastModifiedBy>LenHKl</cp:lastModifiedBy>
  <dcterms:created xsi:type="dcterms:W3CDTF">2001-07-03T09:54:00Z</dcterms:created>
  <cp:lastPrinted>2023-01-28T09:27:00Z</cp:lastPrinted>
  <dcterms:modified xsi:type="dcterms:W3CDTF">2024-10-17T02:27:46Z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7CBBB843471F48EC82957E1282D29D8F_13</vt:lpwstr>
  </property>
</Properties>
</file>