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收入" sheetId="1" r:id="rId1"/>
    <sheet name="支出" sheetId="2" r:id="rId2"/>
    <sheet name="3月实际完成数" sheetId="20" r:id="rId3"/>
  </sheets>
  <externalReferences>
    <externalReference r:id="rId4"/>
    <externalReference r:id="rId5"/>
  </externalReferences>
  <definedNames>
    <definedName name="_Fill" hidden="1">[1]eqpmad2!#REF!</definedName>
    <definedName name="A">#REF!</definedName>
    <definedName name="_xlnm.Database">#REF!</definedName>
    <definedName name="HWSheet">1</definedName>
    <definedName name="Module.Prix_SMC">Module.Prix_SMC</definedName>
    <definedName name="_xlnm.Print_Area">#REF!</definedName>
    <definedName name="_xlnm.Print_Titles" localSheetId="0">收入!$1:$4</definedName>
    <definedName name="_xlnm.Print_Titles" localSheetId="1">支出!$1:$4</definedName>
    <definedName name="表13">#REF!</definedName>
    <definedName name="拨款汇总_合计">SUM([2]汇总!XFB1:XFD1)</definedName>
    <definedName name="大幅度">#REF!</definedName>
    <definedName name="地区名称">#REF!</definedName>
    <definedName name="是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0"/>
  <c r="F8"/>
  <c r="D8"/>
  <c r="G7"/>
  <c r="F7"/>
  <c r="D7"/>
  <c r="G6"/>
  <c r="F6"/>
  <c r="D6"/>
  <c r="G5"/>
  <c r="F5"/>
  <c r="E5"/>
  <c r="D5"/>
  <c r="C5"/>
  <c r="B5"/>
  <c r="J30" i="2"/>
  <c r="I30"/>
  <c r="G30"/>
  <c r="G29"/>
  <c r="J28"/>
  <c r="I28"/>
  <c r="G28"/>
  <c r="I27"/>
  <c r="G27"/>
  <c r="J26"/>
  <c r="I26"/>
  <c r="G26"/>
  <c r="J25"/>
  <c r="I25"/>
  <c r="G25"/>
  <c r="J24"/>
  <c r="I24"/>
  <c r="G24"/>
  <c r="I23"/>
  <c r="G23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I9"/>
  <c r="G9"/>
  <c r="I8"/>
  <c r="G8"/>
  <c r="J7"/>
  <c r="I7"/>
  <c r="G7"/>
  <c r="J6"/>
  <c r="I6"/>
  <c r="H6"/>
  <c r="G6"/>
  <c r="F6"/>
  <c r="E6"/>
  <c r="D6"/>
  <c r="C6"/>
  <c r="J5"/>
  <c r="I5"/>
  <c r="H5"/>
  <c r="G5"/>
  <c r="F5"/>
  <c r="E5"/>
  <c r="D5"/>
  <c r="C5"/>
  <c r="I38" i="1"/>
  <c r="H38"/>
  <c r="F38"/>
  <c r="I37"/>
  <c r="H37"/>
  <c r="F37"/>
  <c r="I36"/>
  <c r="H36"/>
  <c r="F36"/>
  <c r="I34"/>
  <c r="H34"/>
  <c r="F34"/>
  <c r="H33"/>
  <c r="F33"/>
  <c r="I32"/>
  <c r="H32"/>
  <c r="F32"/>
  <c r="I31"/>
  <c r="H31"/>
  <c r="F31"/>
  <c r="H30"/>
  <c r="F30"/>
  <c r="H29"/>
  <c r="F29"/>
  <c r="H28"/>
  <c r="F28"/>
  <c r="I27"/>
  <c r="H27"/>
  <c r="F27"/>
  <c r="I26"/>
  <c r="H26"/>
  <c r="F26"/>
  <c r="I25"/>
  <c r="H25"/>
  <c r="G25"/>
  <c r="F25"/>
  <c r="E25"/>
  <c r="D25"/>
  <c r="C25"/>
  <c r="I24"/>
  <c r="H24"/>
  <c r="G24"/>
  <c r="F24"/>
  <c r="E24"/>
  <c r="D24"/>
  <c r="C24"/>
  <c r="H23"/>
  <c r="F23"/>
  <c r="I22"/>
  <c r="H22"/>
  <c r="F22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H10"/>
  <c r="F10"/>
  <c r="I9"/>
  <c r="H9"/>
  <c r="F9"/>
  <c r="I8"/>
  <c r="H8"/>
  <c r="F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</calcChain>
</file>

<file path=xl/sharedStrings.xml><?xml version="1.0" encoding="utf-8"?>
<sst xmlns="http://schemas.openxmlformats.org/spreadsheetml/2006/main" count="100" uniqueCount="88">
  <si>
    <r>
      <rPr>
        <b/>
        <sz val="18"/>
        <rFont val="方正小标宋简体"/>
        <family val="3"/>
        <charset val="134"/>
      </rPr>
      <t>楚雄高新区2024年</t>
    </r>
    <r>
      <rPr>
        <b/>
        <sz val="18"/>
        <rFont val="方正小标宋简体"/>
        <family val="3"/>
        <charset val="134"/>
      </rPr>
      <t>3</t>
    </r>
    <r>
      <rPr>
        <b/>
        <sz val="18"/>
        <rFont val="方正小标宋简体"/>
        <family val="3"/>
        <charset val="134"/>
      </rPr>
      <t>月地方财政收入分项目执行情况表</t>
    </r>
  </si>
  <si>
    <t>预算科目</t>
  </si>
  <si>
    <t>代码</t>
  </si>
  <si>
    <t>预算数</t>
  </si>
  <si>
    <t>本月收入数</t>
  </si>
  <si>
    <t>累计收入数</t>
  </si>
  <si>
    <t>占预算％</t>
  </si>
  <si>
    <t>上年同期数</t>
  </si>
  <si>
    <t>比上年同期+-</t>
  </si>
  <si>
    <t>绝对数</t>
  </si>
  <si>
    <t>%</t>
  </si>
  <si>
    <t>地方财政收入合计</t>
  </si>
  <si>
    <r>
      <rPr>
        <b/>
        <sz val="12"/>
        <rFont val="Times New Roman"/>
        <family val="1"/>
      </rPr>
      <t xml:space="preserve">  </t>
    </r>
    <r>
      <rPr>
        <b/>
        <sz val="12"/>
        <rFont val="黑体"/>
        <family val="3"/>
        <charset val="134"/>
      </rPr>
      <t>一、一般公共预算收入合计</t>
    </r>
  </si>
  <si>
    <r>
      <rPr>
        <b/>
        <sz val="12"/>
        <rFont val="Times New Roman"/>
        <family val="1"/>
      </rPr>
      <t>1</t>
    </r>
    <r>
      <rPr>
        <b/>
        <sz val="12"/>
        <rFont val="宋体"/>
        <family val="3"/>
        <charset val="134"/>
      </rPr>
      <t>、税收收入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</si>
  <si>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增值税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</si>
  <si>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企业所得税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</si>
  <si>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企业所得税退税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</si>
  <si>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个人所得税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</si>
  <si>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资源税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</si>
  <si>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城市维护建设税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</si>
  <si>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房产税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</si>
  <si>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印花税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</si>
  <si>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城镇土地使用税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</si>
  <si>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土地增值税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</si>
  <si>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车船税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</si>
  <si>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耕地占用税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</si>
  <si>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契税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</si>
  <si>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烟叶税</t>
    </r>
  </si>
  <si>
    <t xml:space="preserve">   环境保护税</t>
  </si>
  <si>
    <t xml:space="preserve">   其他税收收入</t>
  </si>
  <si>
    <t>2、非税收入</t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</si>
  <si>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专项收入</t>
    </r>
  </si>
  <si>
    <r>
      <rPr>
        <sz val="12"/>
        <rFont val="Times New Roman"/>
        <family val="1"/>
      </rPr>
      <t xml:space="preserve">             </t>
    </r>
    <r>
      <rPr>
        <sz val="12"/>
        <rFont val="宋体"/>
        <family val="3"/>
        <charset val="134"/>
      </rPr>
      <t>教育费附加收入</t>
    </r>
  </si>
  <si>
    <t xml:space="preserve">      残疾人就业保障金收入</t>
  </si>
  <si>
    <r>
      <rPr>
        <sz val="12"/>
        <rFont val="Times New Roman"/>
        <family val="1"/>
      </rPr>
      <t xml:space="preserve">             </t>
    </r>
    <r>
      <rPr>
        <sz val="12"/>
        <rFont val="宋体"/>
        <family val="3"/>
        <charset val="134"/>
      </rPr>
      <t>教育资金收入</t>
    </r>
  </si>
  <si>
    <r>
      <rPr>
        <sz val="12"/>
        <rFont val="Times New Roman"/>
        <family val="1"/>
      </rPr>
      <t xml:space="preserve">             </t>
    </r>
    <r>
      <rPr>
        <sz val="12"/>
        <rFont val="宋体"/>
        <family val="3"/>
        <charset val="134"/>
      </rPr>
      <t>农田水利建设资金收入</t>
    </r>
  </si>
  <si>
    <t xml:space="preserve">      其他专项收入（森林植被恢复费）</t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</si>
  <si>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行政事业性收费收入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</si>
  <si>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罚没收入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</si>
  <si>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国有资本经营收入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</si>
  <si>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国有资源（资产）有偿使用收入</t>
    </r>
  </si>
  <si>
    <t xml:space="preserve">   捐赠收入</t>
  </si>
  <si>
    <t xml:space="preserve">   政府住房基金收入</t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</si>
  <si>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其他收入</t>
    </r>
  </si>
  <si>
    <t>二、政府性基金预算收入合计</t>
  </si>
  <si>
    <r>
      <rPr>
        <b/>
        <sz val="18"/>
        <rFont val="方正小标宋简体"/>
        <family val="3"/>
        <charset val="134"/>
      </rPr>
      <t>高新区2024年</t>
    </r>
    <r>
      <rPr>
        <b/>
        <sz val="18"/>
        <rFont val="方正小标宋简体"/>
        <family val="3"/>
        <charset val="134"/>
      </rPr>
      <t>3</t>
    </r>
    <r>
      <rPr>
        <b/>
        <sz val="18"/>
        <rFont val="方正小标宋简体"/>
        <family val="3"/>
        <charset val="134"/>
      </rPr>
      <t>月地方财政支出分项目执行情况表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</si>
  <si>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单位：</t>
    </r>
    <r>
      <rPr>
        <sz val="12"/>
        <rFont val="宋体"/>
        <family val="3"/>
        <charset val="134"/>
      </rPr>
      <t>万</t>
    </r>
    <r>
      <rPr>
        <sz val="12"/>
        <rFont val="宋体"/>
        <family val="3"/>
        <charset val="134"/>
      </rPr>
      <t>元</t>
    </r>
  </si>
  <si>
    <t>上级追加数</t>
  </si>
  <si>
    <t>本月支出数</t>
  </si>
  <si>
    <t>累计支出数</t>
  </si>
  <si>
    <t>地方财政支出</t>
  </si>
  <si>
    <t>一、一般公共预算支出合计</t>
  </si>
  <si>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一般公共服务支出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</si>
  <si>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外交支出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</si>
  <si>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国防支出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</si>
  <si>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公共安全支出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</si>
  <si>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教育支出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</si>
  <si>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科学技术支出</t>
    </r>
  </si>
  <si>
    <t xml:space="preserve">   文化旅游体育与传媒支出</t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</si>
  <si>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社会保障和就业支出</t>
    </r>
  </si>
  <si>
    <t xml:space="preserve">   卫生健康支出</t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</si>
  <si>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节能环保支出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</si>
  <si>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城乡社区支出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</si>
  <si>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农林水支出</t>
    </r>
  </si>
  <si>
    <r>
      <rPr>
        <sz val="12"/>
        <rFont val="宋体"/>
        <family val="3"/>
        <charset val="134"/>
      </rPr>
      <t>　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交通运输支出</t>
    </r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</si>
  <si>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</si>
  <si>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</si>
  <si>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</si>
  <si>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</si>
  <si>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</si>
  <si>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</si>
  <si>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灾害防治及应急管理支出</t>
  </si>
  <si>
    <t xml:space="preserve">   债务还本支出</t>
  </si>
  <si>
    <t xml:space="preserve">   债务付息支出</t>
  </si>
  <si>
    <t xml:space="preserve">   债务发行费用支出</t>
  </si>
  <si>
    <t>二、政府性基金预算支出合计</t>
  </si>
  <si>
    <t>三、国有资本经营预算支出合计</t>
  </si>
  <si>
    <r>
      <rPr>
        <b/>
        <sz val="18"/>
        <rFont val="方正小标宋简体"/>
        <family val="3"/>
        <charset val="134"/>
      </rPr>
      <t>高新区2024年</t>
    </r>
    <r>
      <rPr>
        <b/>
        <sz val="18"/>
        <rFont val="方正小标宋简体"/>
        <family val="3"/>
        <charset val="134"/>
      </rPr>
      <t>3</t>
    </r>
    <r>
      <rPr>
        <b/>
        <sz val="18"/>
        <rFont val="方正小标宋简体"/>
        <family val="3"/>
        <charset val="134"/>
      </rPr>
      <t>月财政收入分部门完成情况表</t>
    </r>
  </si>
  <si>
    <t>2024.4.2</t>
  </si>
  <si>
    <t>单位：万元</t>
  </si>
  <si>
    <t>累计收入</t>
  </si>
  <si>
    <t>比上年增减额</t>
  </si>
  <si>
    <t>比上年增减%</t>
  </si>
  <si>
    <t>备注</t>
  </si>
  <si>
    <r>
      <rPr>
        <b/>
        <sz val="12"/>
        <rFont val="Times New Roman"/>
        <family val="1"/>
      </rPr>
      <t xml:space="preserve"> </t>
    </r>
    <r>
      <rPr>
        <b/>
        <sz val="12"/>
        <rFont val="黑体"/>
        <family val="3"/>
        <charset val="134"/>
      </rPr>
      <t>一、</t>
    </r>
    <r>
      <rPr>
        <b/>
        <sz val="12"/>
        <rFont val="宋体"/>
        <family val="3"/>
        <charset val="134"/>
      </rPr>
      <t>一般公共预算收入</t>
    </r>
    <r>
      <rPr>
        <b/>
        <sz val="12"/>
        <rFont val="黑体"/>
        <family val="3"/>
        <charset val="134"/>
      </rPr>
      <t>合计</t>
    </r>
  </si>
  <si>
    <r>
      <rPr>
        <b/>
        <sz val="12"/>
        <rFont val="Times New Roman"/>
        <family val="1"/>
      </rPr>
      <t xml:space="preserve">      1</t>
    </r>
    <r>
      <rPr>
        <b/>
        <sz val="12"/>
        <rFont val="宋体"/>
        <family val="3"/>
        <charset val="134"/>
      </rPr>
      <t>、税务局收入</t>
    </r>
  </si>
  <si>
    <r>
      <rPr>
        <b/>
        <sz val="12"/>
        <rFont val="Times New Roman"/>
        <family val="1"/>
      </rPr>
      <t xml:space="preserve">      2</t>
    </r>
    <r>
      <rPr>
        <b/>
        <sz val="12"/>
        <rFont val="宋体"/>
        <family val="3"/>
        <charset val="134"/>
      </rPr>
      <t>、财政局收入</t>
    </r>
  </si>
  <si>
    <t>二、  政府性基金预算收入</t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</si>
</sst>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3" formatCode="_ * #,##0.00_ ;_ * \-#,##0.00_ ;_ * &quot;-&quot;??_ ;_ @_ 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&quot;$&quot;\ #,##0_-;[Red]&quot;$&quot;\ #,##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yy\.mm\.dd"/>
    <numFmt numFmtId="193" formatCode="#,##0_);[Red]\(#,##0\)"/>
    <numFmt numFmtId="194" formatCode="0_);[Red]\(0\)"/>
    <numFmt numFmtId="195" formatCode="#,##0.0_);[Red]\(#,##0.0\)"/>
    <numFmt numFmtId="196" formatCode="#,##0.0_ ;[Red]\-#,##0.0\ "/>
    <numFmt numFmtId="197" formatCode="0.00_ "/>
    <numFmt numFmtId="198" formatCode="#,##0.00_);[Red]\(#,##0.00\)"/>
    <numFmt numFmtId="199" formatCode="_ * #,##0_ ;_ * \-#,##0_ ;_ * &quot;-&quot;??_ ;_ @_ "/>
    <numFmt numFmtId="200" formatCode="0.0_ "/>
    <numFmt numFmtId="201" formatCode="#,##0_ "/>
    <numFmt numFmtId="202" formatCode="#,##0_ ;[Red]\-#,##0\ "/>
    <numFmt numFmtId="203" formatCode="0.0_ ;[Red]\-0.0\ "/>
  </numFmts>
  <fonts count="39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楷体_GB2312"/>
      <family val="3"/>
      <charset val="134"/>
    </font>
    <font>
      <b/>
      <sz val="18"/>
      <name val="方正小标宋简体"/>
      <family val="3"/>
      <charset val="134"/>
    </font>
    <font>
      <b/>
      <sz val="10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楷体_GB2312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Geneva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charset val="134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0"/>
      <name val="Arial"/>
      <family val="2"/>
    </font>
    <font>
      <b/>
      <sz val="9"/>
      <name val="Arial"/>
      <family val="2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8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12" fillId="0" borderId="0"/>
    <xf numFmtId="0" fontId="13" fillId="0" borderId="0"/>
    <xf numFmtId="49" fontId="14" fillId="0" borderId="0" applyFont="0" applyFill="0" applyBorder="0" applyAlignment="0" applyProtection="0"/>
    <xf numFmtId="0" fontId="12" fillId="0" borderId="0"/>
    <xf numFmtId="0" fontId="6" fillId="0" borderId="0"/>
    <xf numFmtId="0" fontId="13" fillId="0" borderId="0"/>
    <xf numFmtId="0" fontId="6" fillId="0" borderId="0"/>
    <xf numFmtId="0" fontId="12" fillId="0" borderId="0"/>
    <xf numFmtId="0" fontId="6" fillId="0" borderId="0"/>
    <xf numFmtId="0" fontId="12" fillId="0" borderId="0">
      <protection locked="0"/>
    </xf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5" borderId="0" applyNumberFormat="0" applyBorder="0" applyAlignment="0" applyProtection="0"/>
    <xf numFmtId="0" fontId="15" fillId="15" borderId="0" applyNumberFormat="0" applyBorder="0" applyAlignment="0" applyProtection="0"/>
    <xf numFmtId="0" fontId="17" fillId="0" borderId="0">
      <alignment horizontal="center" wrapText="1"/>
      <protection locked="0"/>
    </xf>
    <xf numFmtId="178" fontId="14" fillId="0" borderId="0" applyFont="0" applyFill="0" applyBorder="0" applyAlignment="0" applyProtection="0"/>
    <xf numFmtId="179" fontId="18" fillId="0" borderId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8" fillId="0" borderId="0"/>
    <xf numFmtId="15" fontId="19" fillId="0" borderId="0"/>
    <xf numFmtId="184" fontId="18" fillId="0" borderId="0"/>
    <xf numFmtId="38" fontId="20" fillId="16" borderId="0" applyNumberFormat="0" applyBorder="0" applyAlignment="0" applyProtection="0"/>
    <xf numFmtId="0" fontId="21" fillId="0" borderId="8" applyNumberFormat="0" applyAlignment="0" applyProtection="0">
      <alignment horizontal="left" vertical="center"/>
    </xf>
    <xf numFmtId="0" fontId="21" fillId="0" borderId="9">
      <alignment horizontal="left" vertical="center"/>
    </xf>
    <xf numFmtId="10" fontId="20" fillId="17" borderId="4" applyNumberFormat="0" applyBorder="0" applyAlignment="0" applyProtection="0"/>
    <xf numFmtId="185" fontId="22" fillId="18" borderId="0"/>
    <xf numFmtId="185" fontId="23" fillId="19" borderId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/>
    <xf numFmtId="37" fontId="24" fillId="0" borderId="0"/>
    <xf numFmtId="189" fontId="14" fillId="0" borderId="0"/>
    <xf numFmtId="0" fontId="12" fillId="0" borderId="0"/>
    <xf numFmtId="14" fontId="17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13" fontId="14" fillId="0" borderId="0" applyFont="0" applyFill="0" applyProtection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5" fillId="0" borderId="10">
      <alignment horizontal="center"/>
    </xf>
    <xf numFmtId="3" fontId="19" fillId="0" borderId="0" applyFont="0" applyFill="0" applyBorder="0" applyAlignment="0" applyProtection="0"/>
    <xf numFmtId="0" fontId="19" fillId="20" borderId="0" applyNumberFormat="0" applyFont="0" applyBorder="0" applyAlignment="0" applyProtection="0"/>
    <xf numFmtId="0" fontId="26" fillId="21" borderId="11">
      <protection locked="0"/>
    </xf>
    <xf numFmtId="0" fontId="27" fillId="0" borderId="0"/>
    <xf numFmtId="0" fontId="26" fillId="21" borderId="11">
      <protection locked="0"/>
    </xf>
    <xf numFmtId="0" fontId="26" fillId="21" borderId="11">
      <protection locked="0"/>
    </xf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14" fillId="0" borderId="3" applyNumberFormat="0" applyFill="0" applyProtection="0">
      <alignment horizontal="right"/>
    </xf>
    <xf numFmtId="0" fontId="28" fillId="0" borderId="3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12" applyNumberFormat="0" applyFill="0" applyProtection="0">
      <alignment horizontal="center"/>
    </xf>
    <xf numFmtId="0" fontId="31" fillId="22" borderId="0" applyNumberFormat="0" applyBorder="0" applyAlignment="0" applyProtection="0"/>
    <xf numFmtId="0" fontId="11" fillId="0" borderId="0"/>
    <xf numFmtId="0" fontId="32" fillId="0" borderId="0" applyNumberFormat="0" applyFill="0" applyBorder="0" applyAlignment="0" applyProtection="0">
      <alignment vertical="top"/>
      <protection locked="0"/>
    </xf>
    <xf numFmtId="3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12" applyNumberFormat="0" applyFill="0" applyProtection="0">
      <alignment horizontal="left"/>
    </xf>
    <xf numFmtId="0" fontId="19" fillId="0" borderId="0"/>
    <xf numFmtId="41" fontId="11" fillId="0" borderId="0" applyFont="0" applyFill="0" applyBorder="0" applyAlignment="0" applyProtection="0"/>
    <xf numFmtId="4" fontId="19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192" fontId="14" fillId="0" borderId="12" applyFill="0" applyProtection="0">
      <alignment horizontal="right"/>
    </xf>
    <xf numFmtId="0" fontId="14" fillId="0" borderId="3" applyNumberFormat="0" applyFill="0" applyProtection="0">
      <alignment horizontal="left"/>
    </xf>
    <xf numFmtId="1" fontId="14" fillId="0" borderId="12" applyFill="0" applyProtection="0">
      <alignment horizontal="center"/>
    </xf>
    <xf numFmtId="0" fontId="12" fillId="0" borderId="0"/>
    <xf numFmtId="0" fontId="19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93" fontId="2" fillId="0" borderId="0" xfId="0" applyNumberFormat="1" applyFont="1" applyAlignment="1" applyProtection="1">
      <alignment horizontal="right"/>
      <protection locked="0"/>
    </xf>
    <xf numFmtId="19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93" fontId="2" fillId="0" borderId="1" xfId="0" applyNumberFormat="1" applyFont="1" applyBorder="1" applyAlignment="1" applyProtection="1">
      <protection locked="0"/>
    </xf>
    <xf numFmtId="193" fontId="2" fillId="0" borderId="1" xfId="0" applyNumberFormat="1" applyFont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left" vertical="center"/>
    </xf>
    <xf numFmtId="193" fontId="5" fillId="0" borderId="4" xfId="1" applyNumberFormat="1" applyFont="1" applyBorder="1" applyAlignment="1" applyProtection="1">
      <alignment horizontal="right" vertical="center"/>
    </xf>
    <xf numFmtId="195" fontId="6" fillId="0" borderId="4" xfId="2" applyNumberFormat="1" applyFont="1" applyFill="1" applyBorder="1" applyAlignment="1" applyProtection="1">
      <alignment horizontal="right" vertical="center"/>
      <protection locked="0"/>
    </xf>
    <xf numFmtId="196" fontId="6" fillId="0" borderId="4" xfId="1" applyNumberFormat="1" applyFont="1" applyBorder="1" applyAlignment="1" applyProtection="1">
      <alignment horizontal="right" vertical="center"/>
    </xf>
    <xf numFmtId="197" fontId="6" fillId="0" borderId="4" xfId="1" applyNumberFormat="1" applyFont="1" applyBorder="1" applyAlignment="1" applyProtection="1">
      <alignment horizontal="right" vertical="center"/>
    </xf>
    <xf numFmtId="193" fontId="6" fillId="0" borderId="4" xfId="1" applyNumberFormat="1" applyFont="1" applyBorder="1" applyAlignment="1" applyProtection="1">
      <alignment horizontal="right" vertical="center"/>
    </xf>
    <xf numFmtId="197" fontId="0" fillId="0" borderId="4" xfId="1" applyNumberFormat="1" applyFont="1" applyBorder="1" applyAlignment="1" applyProtection="1">
      <alignment horizontal="right" vertical="center"/>
    </xf>
    <xf numFmtId="193" fontId="5" fillId="2" borderId="4" xfId="0" applyNumberFormat="1" applyFont="1" applyFill="1" applyBorder="1" applyAlignment="1" applyProtection="1">
      <alignment horizontal="right" vertical="center"/>
    </xf>
    <xf numFmtId="193" fontId="6" fillId="2" borderId="4" xfId="0" applyNumberFormat="1" applyFont="1" applyFill="1" applyBorder="1" applyAlignment="1" applyProtection="1">
      <alignment horizontal="right" vertical="center"/>
    </xf>
    <xf numFmtId="0" fontId="1" fillId="2" borderId="4" xfId="0" applyNumberFormat="1" applyFont="1" applyFill="1" applyBorder="1" applyAlignment="1" applyProtection="1">
      <alignment vertical="center" wrapText="1"/>
    </xf>
    <xf numFmtId="193" fontId="2" fillId="0" borderId="0" xfId="0" applyNumberFormat="1" applyFont="1" applyAlignment="1" applyProtection="1">
      <protection locked="0"/>
    </xf>
    <xf numFmtId="193" fontId="0" fillId="0" borderId="0" xfId="0" applyNumberFormat="1" applyFont="1" applyAlignment="1" applyProtection="1">
      <alignment horizontal="center"/>
      <protection locked="0"/>
    </xf>
    <xf numFmtId="198" fontId="0" fillId="0" borderId="0" xfId="0" applyNumberFormat="1" applyFont="1" applyAlignment="1" applyProtection="1">
      <alignment horizontal="center"/>
      <protection locked="0"/>
    </xf>
    <xf numFmtId="193" fontId="1" fillId="0" borderId="0" xfId="0" applyNumberFormat="1" applyFont="1" applyAlignment="1" applyProtection="1">
      <alignment horizontal="right" vertical="center"/>
      <protection locked="0"/>
    </xf>
    <xf numFmtId="198" fontId="1" fillId="0" borderId="0" xfId="0" applyNumberFormat="1" applyFont="1" applyAlignment="1" applyProtection="1">
      <alignment horizontal="right" vertical="center"/>
      <protection locked="0"/>
    </xf>
    <xf numFmtId="198" fontId="1" fillId="0" borderId="0" xfId="0" applyNumberFormat="1" applyFont="1" applyAlignment="1" applyProtection="1">
      <alignment vertical="center"/>
      <protection locked="0"/>
    </xf>
    <xf numFmtId="193" fontId="0" fillId="0" borderId="0" xfId="0" applyNumberFormat="1" applyFont="1" applyAlignment="1" applyProtection="1">
      <alignment horizontal="right" vertical="center"/>
      <protection locked="0"/>
    </xf>
    <xf numFmtId="198" fontId="0" fillId="0" borderId="0" xfId="0" applyNumberFormat="1" applyFont="1" applyAlignment="1" applyProtection="1">
      <alignment horizontal="right" vertical="center"/>
      <protection locked="0"/>
    </xf>
    <xf numFmtId="198" fontId="0" fillId="0" borderId="0" xfId="0" applyNumberFormat="1" applyFont="1" applyAlignment="1" applyProtection="1">
      <alignment vertical="center"/>
      <protection locked="0"/>
    </xf>
    <xf numFmtId="198" fontId="2" fillId="0" borderId="0" xfId="0" applyNumberFormat="1" applyFont="1" applyAlignment="1" applyProtection="1">
      <alignment horizontal="right"/>
      <protection locked="0"/>
    </xf>
    <xf numFmtId="198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94" fontId="0" fillId="0" borderId="0" xfId="0" applyNumberFormat="1" applyAlignment="1" applyProtection="1">
      <alignment horizontal="right"/>
      <protection locked="0"/>
    </xf>
    <xf numFmtId="197" fontId="0" fillId="0" borderId="0" xfId="0" applyNumberFormat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7" fillId="2" borderId="4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199" fontId="5" fillId="0" borderId="4" xfId="1" applyNumberFormat="1" applyFont="1" applyBorder="1" applyAlignment="1" applyProtection="1">
      <alignment horizontal="right"/>
    </xf>
    <xf numFmtId="200" fontId="5" fillId="0" borderId="4" xfId="2" applyNumberFormat="1" applyFont="1" applyBorder="1" applyAlignment="1" applyProtection="1">
      <alignment horizontal="right"/>
    </xf>
    <xf numFmtId="0" fontId="8" fillId="3" borderId="4" xfId="0" applyNumberFormat="1" applyFont="1" applyFill="1" applyBorder="1" applyAlignment="1" applyProtection="1">
      <alignment horizontal="left" vertical="center"/>
    </xf>
    <xf numFmtId="199" fontId="5" fillId="0" borderId="4" xfId="1" applyNumberFormat="1" applyFont="1" applyBorder="1" applyAlignment="1" applyProtection="1">
      <alignment horizontal="right" vertical="center"/>
    </xf>
    <xf numFmtId="200" fontId="5" fillId="0" borderId="4" xfId="2" applyNumberFormat="1" applyFont="1" applyBorder="1" applyAlignment="1" applyProtection="1">
      <alignment horizontal="righ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199" fontId="6" fillId="0" borderId="4" xfId="1" applyNumberFormat="1" applyFont="1" applyBorder="1" applyAlignment="1" applyProtection="1">
      <alignment horizontal="right" vertical="center"/>
      <protection locked="0"/>
    </xf>
    <xf numFmtId="193" fontId="6" fillId="0" borderId="4" xfId="1" applyNumberFormat="1" applyFont="1" applyBorder="1" applyAlignment="1" applyProtection="1">
      <alignment horizontal="right" vertical="center"/>
      <protection locked="0"/>
    </xf>
    <xf numFmtId="200" fontId="6" fillId="0" borderId="4" xfId="2" applyNumberFormat="1" applyFont="1" applyBorder="1" applyAlignment="1" applyProtection="1">
      <alignment horizontal="right" vertical="center"/>
    </xf>
    <xf numFmtId="193" fontId="6" fillId="0" borderId="4" xfId="1" applyNumberFormat="1" applyFont="1" applyBorder="1" applyAlignment="1" applyProtection="1">
      <alignment horizontal="right"/>
      <protection locked="0"/>
    </xf>
    <xf numFmtId="0" fontId="0" fillId="3" borderId="4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43" fontId="6" fillId="0" borderId="4" xfId="1" applyNumberFormat="1" applyFont="1" applyBorder="1" applyAlignment="1" applyProtection="1">
      <alignment horizontal="right" vertical="center"/>
      <protection locked="0"/>
    </xf>
    <xf numFmtId="0" fontId="0" fillId="3" borderId="6" xfId="0" applyNumberFormat="1" applyFont="1" applyFill="1" applyBorder="1" applyAlignment="1" applyProtection="1">
      <alignment horizontal="left" vertical="center"/>
    </xf>
    <xf numFmtId="193" fontId="6" fillId="0" borderId="4" xfId="1" applyNumberFormat="1" applyFont="1" applyBorder="1" applyAlignment="1" applyProtection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194" fontId="0" fillId="0" borderId="4" xfId="0" applyNumberFormat="1" applyBorder="1" applyAlignment="1" applyProtection="1">
      <alignment horizontal="right" vertical="center"/>
      <protection locked="0"/>
    </xf>
    <xf numFmtId="197" fontId="0" fillId="0" borderId="4" xfId="0" applyNumberFormat="1" applyBorder="1" applyAlignment="1" applyProtection="1">
      <alignment horizontal="right" vertical="center"/>
      <protection locked="0"/>
    </xf>
    <xf numFmtId="194" fontId="0" fillId="0" borderId="4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97" fontId="1" fillId="0" borderId="4" xfId="0" applyNumberFormat="1" applyFont="1" applyBorder="1" applyAlignment="1" applyProtection="1">
      <alignment horizontal="center" vertical="distributed"/>
      <protection locked="0"/>
    </xf>
    <xf numFmtId="196" fontId="5" fillId="0" borderId="4" xfId="1" applyNumberFormat="1" applyFont="1" applyBorder="1" applyAlignment="1" applyProtection="1">
      <alignment horizontal="right" vertical="center"/>
    </xf>
    <xf numFmtId="196" fontId="5" fillId="0" borderId="4" xfId="2" applyNumberFormat="1" applyFont="1" applyBorder="1" applyAlignment="1" applyProtection="1">
      <alignment horizontal="right" vertical="center"/>
    </xf>
    <xf numFmtId="196" fontId="6" fillId="0" borderId="4" xfId="2" applyNumberFormat="1" applyFont="1" applyBorder="1" applyAlignment="1" applyProtection="1">
      <alignment horizontal="right" vertical="center"/>
    </xf>
    <xf numFmtId="196" fontId="0" fillId="0" borderId="4" xfId="0" applyNumberForma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201" fontId="2" fillId="0" borderId="0" xfId="0" applyNumberFormat="1" applyFont="1" applyAlignment="1" applyProtection="1">
      <alignment horizontal="right"/>
      <protection locked="0"/>
    </xf>
    <xf numFmtId="197" fontId="2" fillId="0" borderId="0" xfId="0" applyNumberFormat="1" applyFont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193" fontId="9" fillId="0" borderId="0" xfId="0" applyNumberFormat="1" applyFont="1" applyFill="1" applyBorder="1" applyAlignment="1" applyProtection="1">
      <alignment horizontal="right"/>
      <protection locked="0"/>
    </xf>
    <xf numFmtId="193" fontId="2" fillId="0" borderId="0" xfId="0" applyNumberFormat="1" applyFont="1" applyBorder="1" applyAlignment="1" applyProtection="1">
      <alignment horizontal="right"/>
      <protection locked="0"/>
    </xf>
    <xf numFmtId="201" fontId="0" fillId="0" borderId="0" xfId="0" applyNumberFormat="1" applyFont="1" applyFill="1" applyBorder="1" applyAlignment="1" applyProtection="1">
      <alignment horizontal="right"/>
      <protection locked="0"/>
    </xf>
    <xf numFmtId="201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2" borderId="4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 applyProtection="1">
      <alignment horizontal="center" vertical="center"/>
    </xf>
    <xf numFmtId="193" fontId="5" fillId="0" borderId="3" xfId="0" applyNumberFormat="1" applyFont="1" applyBorder="1" applyAlignment="1" applyProtection="1">
      <alignment horizontal="right" vertical="center"/>
      <protection locked="0"/>
    </xf>
    <xf numFmtId="202" fontId="5" fillId="0" borderId="3" xfId="0" applyNumberFormat="1" applyFont="1" applyBorder="1" applyAlignment="1" applyProtection="1">
      <alignment horizontal="right" vertical="center"/>
      <protection locked="0"/>
    </xf>
    <xf numFmtId="0" fontId="0" fillId="2" borderId="4" xfId="0" applyNumberFormat="1" applyFont="1" applyFill="1" applyBorder="1" applyAlignment="1" applyProtection="1">
      <alignment vertical="center" wrapText="1"/>
    </xf>
    <xf numFmtId="202" fontId="6" fillId="0" borderId="3" xfId="0" applyNumberFormat="1" applyFont="1" applyBorder="1" applyAlignment="1" applyProtection="1">
      <alignment horizontal="right" vertical="center"/>
      <protection locked="0"/>
    </xf>
    <xf numFmtId="202" fontId="6" fillId="0" borderId="4" xfId="1" applyNumberFormat="1" applyFont="1" applyBorder="1" applyAlignment="1" applyProtection="1">
      <alignment horizontal="right" vertical="center"/>
    </xf>
    <xf numFmtId="193" fontId="6" fillId="0" borderId="3" xfId="0" applyNumberFormat="1" applyFont="1" applyBorder="1" applyAlignment="1" applyProtection="1">
      <alignment horizontal="right" vertical="center"/>
      <protection locked="0"/>
    </xf>
    <xf numFmtId="0" fontId="6" fillId="2" borderId="4" xfId="0" applyNumberFormat="1" applyFont="1" applyFill="1" applyBorder="1" applyAlignment="1" applyProtection="1">
      <alignment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vertical="center" wrapText="1"/>
    </xf>
    <xf numFmtId="201" fontId="6" fillId="0" borderId="4" xfId="1" applyNumberFormat="1" applyFont="1" applyBorder="1" applyAlignment="1" applyProtection="1">
      <alignment horizontal="right" vertical="center"/>
      <protection locked="0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202" fontId="6" fillId="0" borderId="4" xfId="1" applyNumberFormat="1" applyFont="1" applyBorder="1" applyAlignment="1" applyProtection="1">
      <alignment horizontal="right" vertical="center"/>
      <protection locked="0"/>
    </xf>
    <xf numFmtId="0" fontId="8" fillId="2" borderId="4" xfId="0" applyNumberFormat="1" applyFont="1" applyFill="1" applyBorder="1" applyAlignment="1" applyProtection="1">
      <alignment vertical="center" wrapText="1"/>
    </xf>
    <xf numFmtId="193" fontId="5" fillId="2" borderId="3" xfId="0" applyNumberFormat="1" applyFont="1" applyFill="1" applyBorder="1" applyAlignment="1" applyProtection="1">
      <alignment horizontal="right" vertical="center"/>
    </xf>
    <xf numFmtId="197" fontId="9" fillId="0" borderId="0" xfId="0" applyNumberFormat="1" applyFont="1" applyFill="1" applyBorder="1" applyAlignment="1" applyProtection="1">
      <alignment horizontal="right"/>
      <protection locked="0"/>
    </xf>
    <xf numFmtId="194" fontId="0" fillId="0" borderId="0" xfId="0" applyNumberFormat="1" applyFont="1" applyAlignment="1" applyProtection="1">
      <alignment horizontal="center"/>
      <protection locked="0"/>
    </xf>
    <xf numFmtId="200" fontId="5" fillId="0" borderId="4" xfId="1" applyNumberFormat="1" applyFont="1" applyBorder="1" applyAlignment="1" applyProtection="1">
      <alignment horizontal="right" vertical="center"/>
    </xf>
    <xf numFmtId="193" fontId="1" fillId="0" borderId="0" xfId="0" applyNumberFormat="1" applyFont="1" applyAlignment="1" applyProtection="1">
      <alignment horizontal="right"/>
      <protection locked="0"/>
    </xf>
    <xf numFmtId="194" fontId="1" fillId="0" borderId="0" xfId="0" applyNumberFormat="1" applyFont="1" applyAlignment="1" applyProtection="1">
      <alignment horizontal="right"/>
      <protection locked="0"/>
    </xf>
    <xf numFmtId="203" fontId="5" fillId="0" borderId="4" xfId="1" applyNumberFormat="1" applyFont="1" applyBorder="1" applyAlignment="1" applyProtection="1">
      <alignment horizontal="right" vertical="center"/>
    </xf>
    <xf numFmtId="203" fontId="6" fillId="0" borderId="4" xfId="1" applyNumberFormat="1" applyFont="1" applyBorder="1" applyAlignment="1" applyProtection="1">
      <alignment horizontal="right" vertical="center"/>
    </xf>
    <xf numFmtId="193" fontId="0" fillId="0" borderId="0" xfId="0" applyNumberFormat="1" applyFont="1" applyAlignment="1" applyProtection="1">
      <alignment horizontal="right"/>
      <protection locked="0"/>
    </xf>
    <xf numFmtId="194" fontId="0" fillId="0" borderId="0" xfId="0" applyNumberFormat="1" applyFon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93" fontId="1" fillId="0" borderId="6" xfId="0" applyNumberFormat="1" applyFont="1" applyBorder="1" applyAlignment="1" applyProtection="1">
      <alignment horizontal="center" vertical="center" wrapText="1"/>
      <protection locked="0"/>
    </xf>
    <xf numFmtId="193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distributed"/>
      <protection locked="0"/>
    </xf>
    <xf numFmtId="0" fontId="1" fillId="0" borderId="3" xfId="0" applyFont="1" applyBorder="1" applyAlignment="1" applyProtection="1">
      <alignment horizontal="center" vertical="distributed"/>
      <protection locked="0"/>
    </xf>
    <xf numFmtId="193" fontId="1" fillId="0" borderId="2" xfId="0" applyNumberFormat="1" applyFont="1" applyBorder="1" applyAlignment="1" applyProtection="1">
      <alignment horizontal="center" vertical="distributed"/>
      <protection locked="0"/>
    </xf>
    <xf numFmtId="193" fontId="1" fillId="0" borderId="3" xfId="0" applyNumberFormat="1" applyFont="1" applyBorder="1" applyAlignment="1" applyProtection="1">
      <alignment horizontal="center" vertical="distributed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distributed"/>
      <protection locked="0"/>
    </xf>
    <xf numFmtId="0" fontId="1" fillId="0" borderId="7" xfId="0" applyFont="1" applyBorder="1" applyAlignment="1" applyProtection="1">
      <alignment horizontal="center" vertical="distributed"/>
      <protection locked="0"/>
    </xf>
    <xf numFmtId="0" fontId="0" fillId="0" borderId="3" xfId="0" applyBorder="1" applyAlignment="1">
      <alignment horizontal="center" vertical="center" wrapText="1"/>
    </xf>
    <xf numFmtId="194" fontId="1" fillId="0" borderId="2" xfId="0" applyNumberFormat="1" applyFont="1" applyBorder="1" applyAlignment="1" applyProtection="1">
      <alignment horizontal="center" vertical="center" wrapText="1"/>
      <protection locked="0"/>
    </xf>
    <xf numFmtId="194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93" fontId="2" fillId="0" borderId="1" xfId="0" applyNumberFormat="1" applyFont="1" applyBorder="1" applyAlignment="1" applyProtection="1">
      <alignment horizontal="center"/>
      <protection locked="0"/>
    </xf>
    <xf numFmtId="193" fontId="1" fillId="0" borderId="2" xfId="0" applyNumberFormat="1" applyFont="1" applyBorder="1" applyAlignment="1" applyProtection="1">
      <alignment horizontal="center" vertical="center" wrapText="1"/>
      <protection locked="0"/>
    </xf>
    <xf numFmtId="193" fontId="1" fillId="0" borderId="3" xfId="0" applyNumberFormat="1" applyFont="1" applyBorder="1" applyAlignment="1" applyProtection="1">
      <alignment horizontal="center" vertical="center" wrapText="1"/>
      <protection locked="0"/>
    </xf>
    <xf numFmtId="193" fontId="4" fillId="0" borderId="2" xfId="0" applyNumberFormat="1" applyFont="1" applyBorder="1" applyAlignment="1" applyProtection="1">
      <alignment horizontal="center" vertical="center"/>
      <protection locked="0"/>
    </xf>
    <xf numFmtId="193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</cellXfs>
  <cellStyles count="108">
    <cellStyle name="_20100326高清市院遂宁检察院1080P配置清单26日改" xfId="3"/>
    <cellStyle name="_Book1" xfId="4"/>
    <cellStyle name="_Book1_1" xfId="5"/>
    <cellStyle name="_Book1_2" xfId="6"/>
    <cellStyle name="_ET_STYLE_NoName_00_" xfId="7"/>
    <cellStyle name="_ET_STYLE_NoName_00__Book1" xfId="8"/>
    <cellStyle name="_ET_STYLE_NoName_00__Book1_1" xfId="9"/>
    <cellStyle name="_ET_STYLE_NoName_00__Sheet3" xfId="10"/>
    <cellStyle name="_弱电系统设备配置报价清单" xfId="11"/>
    <cellStyle name="0,0_x000d_&#10;NA_x000d_&#10;" xfId="12"/>
    <cellStyle name="6mal" xfId="13"/>
    <cellStyle name="Accent1" xfId="14"/>
    <cellStyle name="Accent1 - 20%" xfId="15"/>
    <cellStyle name="Accent1 - 40%" xfId="16"/>
    <cellStyle name="Accent1 - 60%" xfId="17"/>
    <cellStyle name="Accent2" xfId="18"/>
    <cellStyle name="Accent2 - 20%" xfId="19"/>
    <cellStyle name="Accent2 - 40%" xfId="20"/>
    <cellStyle name="Accent2 - 60%" xfId="21"/>
    <cellStyle name="Accent3" xfId="22"/>
    <cellStyle name="Accent3 - 20%" xfId="23"/>
    <cellStyle name="Accent3 - 40%" xfId="24"/>
    <cellStyle name="Accent3 - 60%" xfId="25"/>
    <cellStyle name="Accent4" xfId="26"/>
    <cellStyle name="Accent4 - 20%" xfId="27"/>
    <cellStyle name="Accent4 - 40%" xfId="28"/>
    <cellStyle name="Accent4 - 60%" xfId="29"/>
    <cellStyle name="Accent5" xfId="30"/>
    <cellStyle name="Accent5 - 20%" xfId="31"/>
    <cellStyle name="Accent5 - 40%" xfId="32"/>
    <cellStyle name="Accent5 - 60%" xfId="33"/>
    <cellStyle name="Accent6" xfId="34"/>
    <cellStyle name="Accent6 - 20%" xfId="35"/>
    <cellStyle name="Accent6 - 40%" xfId="36"/>
    <cellStyle name="Accent6 - 60%" xfId="37"/>
    <cellStyle name="args.style" xfId="38"/>
    <cellStyle name="Comma [0]_!!!GO" xfId="39"/>
    <cellStyle name="comma zerodec" xfId="40"/>
    <cellStyle name="Comma_!!!GO" xfId="41"/>
    <cellStyle name="Currency [0]_!!!GO" xfId="42"/>
    <cellStyle name="Currency_!!!GO" xfId="43"/>
    <cellStyle name="Currency1" xfId="44"/>
    <cellStyle name="Date" xfId="45"/>
    <cellStyle name="Dollar (zero dec)" xfId="46"/>
    <cellStyle name="Grey" xfId="47"/>
    <cellStyle name="Header1" xfId="48"/>
    <cellStyle name="Header2" xfId="49"/>
    <cellStyle name="Input [yellow]" xfId="50"/>
    <cellStyle name="Input Cells" xfId="51"/>
    <cellStyle name="Linked Cells" xfId="52"/>
    <cellStyle name="Millares [0]_96 Risk" xfId="53"/>
    <cellStyle name="Millares_96 Risk" xfId="54"/>
    <cellStyle name="Milliers [0]_!!!GO" xfId="55"/>
    <cellStyle name="Milliers_!!!GO" xfId="56"/>
    <cellStyle name="Moneda [0]_96 Risk" xfId="57"/>
    <cellStyle name="Moneda_96 Risk" xfId="58"/>
    <cellStyle name="Mon閠aire [0]_!!!GO" xfId="59"/>
    <cellStyle name="Mon閠aire_!!!GO" xfId="60"/>
    <cellStyle name="New Times Roman" xfId="61"/>
    <cellStyle name="no dec" xfId="62"/>
    <cellStyle name="Normal - Style1" xfId="63"/>
    <cellStyle name="Normal_!!!GO" xfId="64"/>
    <cellStyle name="per.style" xfId="65"/>
    <cellStyle name="Percent [2]" xfId="66"/>
    <cellStyle name="Percent_!!!GO" xfId="67"/>
    <cellStyle name="Pourcentage_pldt" xfId="68"/>
    <cellStyle name="PSChar" xfId="69"/>
    <cellStyle name="PSDate" xfId="70"/>
    <cellStyle name="PSDec" xfId="71"/>
    <cellStyle name="PSHeading" xfId="72"/>
    <cellStyle name="PSInt" xfId="73"/>
    <cellStyle name="PSSpacer" xfId="74"/>
    <cellStyle name="sstot" xfId="75"/>
    <cellStyle name="Standard_AREAS" xfId="76"/>
    <cellStyle name="t" xfId="77"/>
    <cellStyle name="t_HVAC Equipment (3)" xfId="78"/>
    <cellStyle name="百分比" xfId="2" builtinId="5"/>
    <cellStyle name="捠壿 [0.00]_Region Orders (2)" xfId="79"/>
    <cellStyle name="捠壿_Region Orders (2)" xfId="80"/>
    <cellStyle name="编号" xfId="81"/>
    <cellStyle name="标题1" xfId="82"/>
    <cellStyle name="表标题" xfId="83"/>
    <cellStyle name="部门" xfId="84"/>
    <cellStyle name="差_Book1" xfId="85"/>
    <cellStyle name="常规" xfId="0" builtinId="0"/>
    <cellStyle name="常规 5 2" xfId="86"/>
    <cellStyle name="超级链接" xfId="87"/>
    <cellStyle name="分级显示行_1_Book1" xfId="88"/>
    <cellStyle name="分级显示列_1_Book1" xfId="89"/>
    <cellStyle name="好_Book1" xfId="90"/>
    <cellStyle name="后继超级链接" xfId="91"/>
    <cellStyle name="借出原因" xfId="92"/>
    <cellStyle name="普通_97-917" xfId="93"/>
    <cellStyle name="千分位[0]_laroux" xfId="94"/>
    <cellStyle name="千分位_97-917" xfId="95"/>
    <cellStyle name="千位[0]_ 方正PC" xfId="96"/>
    <cellStyle name="千位_ 方正PC" xfId="97"/>
    <cellStyle name="千位分隔" xfId="1" builtinId="3"/>
    <cellStyle name="强调 1" xfId="98"/>
    <cellStyle name="强调 2" xfId="99"/>
    <cellStyle name="强调 3" xfId="100"/>
    <cellStyle name="日期" xfId="101"/>
    <cellStyle name="商品名称" xfId="102"/>
    <cellStyle name="数量" xfId="103"/>
    <cellStyle name="样式 1" xfId="104"/>
    <cellStyle name="昗弨_Pacific Region P&amp;L" xfId="105"/>
    <cellStyle name="寘嬫愗傝 [0.00]_Region Orders (2)" xfId="106"/>
    <cellStyle name="寘嬫愗傝_Region Orders (2)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  <sheetName val="G.1R-Shou COP Gf"/>
      <sheetName val="eqpmad2"/>
      <sheetName val="人员支出"/>
      <sheetName val="财政供养人员增幅"/>
      <sheetName val="P1012001"/>
      <sheetName val="中小学生"/>
      <sheetName val="本年收入合计"/>
      <sheetName val="C01-1"/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SW-TEO"/>
      <sheetName val="中央"/>
      <sheetName val="Toolbox"/>
      <sheetName val="国家"/>
      <sheetName val="Financ. 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showGridLines="0" showZeros="0" tabSelected="1" workbookViewId="0">
      <pane xSplit="1" ySplit="4" topLeftCell="C5" activePane="bottomRight" state="frozenSplit"/>
      <selection pane="topRight"/>
      <selection pane="bottomLeft"/>
      <selection pane="bottomRight" activeCell="N13" sqref="N13"/>
    </sheetView>
  </sheetViews>
  <sheetFormatPr defaultColWidth="9" defaultRowHeight="14.25"/>
  <cols>
    <col min="1" max="1" width="34.125" style="4" customWidth="1"/>
    <col min="2" max="2" width="9.125" style="4" hidden="1" customWidth="1"/>
    <col min="3" max="3" width="12" style="5" customWidth="1"/>
    <col min="4" max="4" width="11.75" style="5" customWidth="1"/>
    <col min="5" max="5" width="12.75" style="5" customWidth="1"/>
    <col min="6" max="6" width="10.125" style="5" customWidth="1"/>
    <col min="7" max="7" width="11.625" style="5" customWidth="1"/>
    <col min="8" max="8" width="11.25" style="68" customWidth="1"/>
    <col min="9" max="9" width="11" style="69" customWidth="1"/>
    <col min="10" max="10" width="9" style="5"/>
    <col min="11" max="11" width="9" style="6"/>
    <col min="12" max="13" width="12.625" style="4"/>
    <col min="14" max="16384" width="9" style="4"/>
  </cols>
  <sheetData>
    <row r="1" spans="1:11" ht="25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11" ht="25.5" customHeight="1">
      <c r="A2" s="70"/>
      <c r="B2" s="71"/>
      <c r="C2" s="72"/>
      <c r="D2" s="72"/>
      <c r="E2" s="72"/>
      <c r="F2" s="72"/>
      <c r="G2" s="73"/>
      <c r="H2" s="74"/>
      <c r="I2" s="92"/>
    </row>
    <row r="3" spans="1:11" s="1" customFormat="1" ht="15" customHeight="1">
      <c r="A3" s="104" t="s">
        <v>1</v>
      </c>
      <c r="B3" s="106" t="s">
        <v>2</v>
      </c>
      <c r="C3" s="108" t="s">
        <v>3</v>
      </c>
      <c r="D3" s="108" t="s">
        <v>4</v>
      </c>
      <c r="E3" s="108" t="s">
        <v>5</v>
      </c>
      <c r="F3" s="108" t="s">
        <v>6</v>
      </c>
      <c r="G3" s="108" t="s">
        <v>7</v>
      </c>
      <c r="H3" s="102" t="s">
        <v>8</v>
      </c>
      <c r="I3" s="103"/>
      <c r="J3" s="21"/>
      <c r="K3" s="93"/>
    </row>
    <row r="4" spans="1:11" s="1" customFormat="1" ht="15" customHeight="1">
      <c r="A4" s="105"/>
      <c r="B4" s="107"/>
      <c r="C4" s="109"/>
      <c r="D4" s="109"/>
      <c r="E4" s="109"/>
      <c r="F4" s="109"/>
      <c r="G4" s="109"/>
      <c r="H4" s="75" t="s">
        <v>9</v>
      </c>
      <c r="I4" s="62" t="s">
        <v>10</v>
      </c>
      <c r="J4" s="21"/>
      <c r="K4" s="93"/>
    </row>
    <row r="5" spans="1:11" s="67" customFormat="1" ht="21.75" customHeight="1">
      <c r="A5" s="76" t="s">
        <v>11</v>
      </c>
      <c r="B5" s="77">
        <v>100</v>
      </c>
      <c r="C5" s="11">
        <f>C6+C38</f>
        <v>136859</v>
      </c>
      <c r="D5" s="11">
        <f>D6+D38</f>
        <v>11253</v>
      </c>
      <c r="E5" s="11">
        <f>E6+E38</f>
        <v>25808</v>
      </c>
      <c r="F5" s="12">
        <f>IF(C5&lt;&gt;0,ROUND(E5/C5,4)*100,0)</f>
        <v>18.86</v>
      </c>
      <c r="G5" s="78">
        <f>G6+G38</f>
        <v>39122</v>
      </c>
      <c r="H5" s="79">
        <f>E5-G5</f>
        <v>-13314</v>
      </c>
      <c r="I5" s="94">
        <f t="shared" ref="I5:I34" si="0">H5/G5*100</f>
        <v>-34.032002453862297</v>
      </c>
      <c r="J5" s="95"/>
      <c r="K5" s="96"/>
    </row>
    <row r="6" spans="1:11" s="67" customFormat="1" ht="21.75" customHeight="1">
      <c r="A6" s="10" t="s">
        <v>12</v>
      </c>
      <c r="B6" s="77">
        <v>200</v>
      </c>
      <c r="C6" s="11">
        <f>C7+C24</f>
        <v>86859</v>
      </c>
      <c r="D6" s="11">
        <f>D7+D24</f>
        <v>6948</v>
      </c>
      <c r="E6" s="11">
        <f>E7+E24</f>
        <v>18954</v>
      </c>
      <c r="F6" s="12">
        <f>IF(C6&lt;&gt;0,ROUND(E6/C6,4)*100,0)</f>
        <v>21.82</v>
      </c>
      <c r="G6" s="78">
        <f>G7+G24</f>
        <v>28090</v>
      </c>
      <c r="H6" s="79">
        <f t="shared" ref="H6:H38" si="1">E6-G6</f>
        <v>-9136</v>
      </c>
      <c r="I6" s="97">
        <f t="shared" si="0"/>
        <v>-32.524029903880397</v>
      </c>
      <c r="J6" s="95"/>
      <c r="K6" s="96"/>
    </row>
    <row r="7" spans="1:11" s="67" customFormat="1" ht="21.75" customHeight="1">
      <c r="A7" s="10" t="s">
        <v>13</v>
      </c>
      <c r="B7" s="77"/>
      <c r="C7" s="11">
        <f>SUM(C8:C23)</f>
        <v>54809</v>
      </c>
      <c r="D7" s="11">
        <f>SUM(D8:D23)</f>
        <v>3779</v>
      </c>
      <c r="E7" s="11">
        <f>SUM(E8:E23)</f>
        <v>15085</v>
      </c>
      <c r="F7" s="12">
        <f>IF(C7&lt;&gt;0,ROUND(E7/C7,4)*100,0)</f>
        <v>27.52</v>
      </c>
      <c r="G7" s="78">
        <f>SUM(G8:G23)</f>
        <v>13977</v>
      </c>
      <c r="H7" s="79">
        <f t="shared" si="1"/>
        <v>1108</v>
      </c>
      <c r="I7" s="97">
        <f t="shared" si="0"/>
        <v>7.9273091507476598</v>
      </c>
      <c r="J7" s="95"/>
      <c r="K7" s="96"/>
    </row>
    <row r="8" spans="1:11" s="36" customFormat="1" ht="21.75" customHeight="1">
      <c r="A8" s="80" t="s">
        <v>14</v>
      </c>
      <c r="B8" s="77">
        <v>201</v>
      </c>
      <c r="C8" s="17">
        <v>23360</v>
      </c>
      <c r="D8" s="46">
        <v>1084</v>
      </c>
      <c r="E8" s="46">
        <v>4523</v>
      </c>
      <c r="F8" s="12">
        <f>IF(C8&lt;&gt;0,ROUND(E8/C8,4)*100,0)</f>
        <v>19.36</v>
      </c>
      <c r="G8" s="46">
        <v>6959</v>
      </c>
      <c r="H8" s="81">
        <f t="shared" si="1"/>
        <v>-2436</v>
      </c>
      <c r="I8" s="98">
        <f t="shared" si="0"/>
        <v>-35.0050294582555</v>
      </c>
      <c r="J8" s="99"/>
      <c r="K8" s="100"/>
    </row>
    <row r="9" spans="1:11" s="36" customFormat="1" ht="21.75" customHeight="1">
      <c r="A9" s="80" t="s">
        <v>15</v>
      </c>
      <c r="B9" s="77">
        <v>203</v>
      </c>
      <c r="C9" s="17">
        <v>2210</v>
      </c>
      <c r="D9" s="46">
        <v>5</v>
      </c>
      <c r="E9" s="46">
        <v>332</v>
      </c>
      <c r="F9" s="12">
        <f t="shared" ref="F9:F38" si="2">IF(C9&lt;&gt;0,ROUND(E9/C9,4)*100,0)</f>
        <v>15.02</v>
      </c>
      <c r="G9" s="46">
        <v>446</v>
      </c>
      <c r="H9" s="81">
        <f t="shared" si="1"/>
        <v>-114</v>
      </c>
      <c r="I9" s="98">
        <f t="shared" si="0"/>
        <v>-25.5605381165919</v>
      </c>
      <c r="J9" s="99"/>
      <c r="K9" s="100"/>
    </row>
    <row r="10" spans="1:11" s="36" customFormat="1" ht="21.75" customHeight="1">
      <c r="A10" s="80" t="s">
        <v>16</v>
      </c>
      <c r="B10" s="77">
        <v>204</v>
      </c>
      <c r="C10" s="17"/>
      <c r="D10" s="46"/>
      <c r="E10" s="46"/>
      <c r="F10" s="12">
        <f t="shared" si="2"/>
        <v>0</v>
      </c>
      <c r="G10" s="46"/>
      <c r="H10" s="81">
        <f t="shared" si="1"/>
        <v>0</v>
      </c>
      <c r="I10" s="98"/>
      <c r="J10" s="99"/>
      <c r="K10" s="100"/>
    </row>
    <row r="11" spans="1:11" s="36" customFormat="1" ht="21.75" customHeight="1">
      <c r="A11" s="80" t="s">
        <v>17</v>
      </c>
      <c r="B11" s="77">
        <v>205</v>
      </c>
      <c r="C11" s="17">
        <v>820</v>
      </c>
      <c r="D11" s="46">
        <v>185</v>
      </c>
      <c r="E11" s="46">
        <v>476</v>
      </c>
      <c r="F11" s="12">
        <f t="shared" si="2"/>
        <v>58.05</v>
      </c>
      <c r="G11" s="46">
        <v>214</v>
      </c>
      <c r="H11" s="81">
        <f t="shared" si="1"/>
        <v>262</v>
      </c>
      <c r="I11" s="98">
        <f t="shared" si="0"/>
        <v>122.429906542056</v>
      </c>
      <c r="J11" s="99"/>
      <c r="K11" s="100"/>
    </row>
    <row r="12" spans="1:11" s="36" customFormat="1" ht="21.75" customHeight="1">
      <c r="A12" s="80" t="s">
        <v>18</v>
      </c>
      <c r="B12" s="77">
        <v>206</v>
      </c>
      <c r="C12" s="17">
        <v>20</v>
      </c>
      <c r="D12" s="46">
        <v>1</v>
      </c>
      <c r="E12" s="46">
        <v>3</v>
      </c>
      <c r="F12" s="12">
        <f t="shared" si="2"/>
        <v>15</v>
      </c>
      <c r="G12" s="46">
        <v>4</v>
      </c>
      <c r="H12" s="81">
        <f t="shared" si="1"/>
        <v>-1</v>
      </c>
      <c r="I12" s="98">
        <f t="shared" si="0"/>
        <v>-25</v>
      </c>
      <c r="J12" s="99"/>
      <c r="K12" s="100"/>
    </row>
    <row r="13" spans="1:11" s="36" customFormat="1" ht="21.75" customHeight="1">
      <c r="A13" s="80" t="s">
        <v>19</v>
      </c>
      <c r="B13" s="77">
        <v>208</v>
      </c>
      <c r="C13" s="17">
        <v>8350</v>
      </c>
      <c r="D13" s="46">
        <v>378</v>
      </c>
      <c r="E13" s="46">
        <v>2256</v>
      </c>
      <c r="F13" s="12">
        <f t="shared" si="2"/>
        <v>27.02</v>
      </c>
      <c r="G13" s="46">
        <v>2483</v>
      </c>
      <c r="H13" s="81">
        <f t="shared" si="1"/>
        <v>-227</v>
      </c>
      <c r="I13" s="98">
        <f t="shared" si="0"/>
        <v>-9.1421667337897699</v>
      </c>
      <c r="J13" s="99"/>
      <c r="K13" s="100"/>
    </row>
    <row r="14" spans="1:11" s="36" customFormat="1" ht="21.75" customHeight="1">
      <c r="A14" s="80" t="s">
        <v>20</v>
      </c>
      <c r="B14" s="77">
        <v>209</v>
      </c>
      <c r="C14" s="17">
        <v>3600</v>
      </c>
      <c r="D14" s="46">
        <v>42</v>
      </c>
      <c r="E14" s="46">
        <v>1776</v>
      </c>
      <c r="F14" s="12">
        <f t="shared" si="2"/>
        <v>49.33</v>
      </c>
      <c r="G14" s="46">
        <v>249</v>
      </c>
      <c r="H14" s="81">
        <f t="shared" si="1"/>
        <v>1527</v>
      </c>
      <c r="I14" s="98">
        <f t="shared" si="0"/>
        <v>613.253012048193</v>
      </c>
      <c r="J14" s="99"/>
      <c r="K14" s="100"/>
    </row>
    <row r="15" spans="1:11" s="36" customFormat="1" ht="21.75" customHeight="1">
      <c r="A15" s="80" t="s">
        <v>21</v>
      </c>
      <c r="B15" s="77">
        <v>210</v>
      </c>
      <c r="C15" s="17">
        <v>2500</v>
      </c>
      <c r="D15" s="46">
        <v>15</v>
      </c>
      <c r="E15" s="46">
        <v>621</v>
      </c>
      <c r="F15" s="12">
        <f t="shared" si="2"/>
        <v>24.84</v>
      </c>
      <c r="G15" s="46">
        <v>543</v>
      </c>
      <c r="H15" s="81">
        <f t="shared" si="1"/>
        <v>78</v>
      </c>
      <c r="I15" s="98">
        <f t="shared" si="0"/>
        <v>14.3646408839779</v>
      </c>
      <c r="J15" s="99"/>
      <c r="K15" s="100"/>
    </row>
    <row r="16" spans="1:11" s="36" customFormat="1" ht="21.75" customHeight="1">
      <c r="A16" s="80" t="s">
        <v>22</v>
      </c>
      <c r="B16" s="77">
        <v>211</v>
      </c>
      <c r="C16" s="17">
        <v>2239</v>
      </c>
      <c r="D16" s="46">
        <v>86</v>
      </c>
      <c r="E16" s="46">
        <v>1215</v>
      </c>
      <c r="F16" s="12">
        <f t="shared" si="2"/>
        <v>54.27</v>
      </c>
      <c r="G16" s="46">
        <v>35</v>
      </c>
      <c r="H16" s="81">
        <f t="shared" si="1"/>
        <v>1180</v>
      </c>
      <c r="I16" s="98">
        <f t="shared" si="0"/>
        <v>3371.4285714285702</v>
      </c>
      <c r="J16" s="99"/>
      <c r="K16" s="100"/>
    </row>
    <row r="17" spans="1:11" s="36" customFormat="1" ht="21.75" customHeight="1">
      <c r="A17" s="80" t="s">
        <v>23</v>
      </c>
      <c r="B17" s="77">
        <v>212</v>
      </c>
      <c r="C17" s="17">
        <v>3000</v>
      </c>
      <c r="D17" s="46">
        <v>203</v>
      </c>
      <c r="E17" s="46">
        <v>1044</v>
      </c>
      <c r="F17" s="12">
        <f t="shared" si="2"/>
        <v>34.799999999999997</v>
      </c>
      <c r="G17" s="46">
        <v>850</v>
      </c>
      <c r="H17" s="81">
        <f t="shared" si="1"/>
        <v>194</v>
      </c>
      <c r="I17" s="98">
        <f t="shared" si="0"/>
        <v>22.823529411764699</v>
      </c>
      <c r="J17" s="99"/>
      <c r="K17" s="100"/>
    </row>
    <row r="18" spans="1:11" s="36" customFormat="1" ht="21.75" customHeight="1">
      <c r="A18" s="80" t="s">
        <v>24</v>
      </c>
      <c r="B18" s="77">
        <v>213</v>
      </c>
      <c r="C18" s="17">
        <v>3400</v>
      </c>
      <c r="D18" s="46">
        <v>264</v>
      </c>
      <c r="E18" s="46">
        <v>977</v>
      </c>
      <c r="F18" s="12">
        <f t="shared" si="2"/>
        <v>28.74</v>
      </c>
      <c r="G18" s="46">
        <v>901</v>
      </c>
      <c r="H18" s="81">
        <f t="shared" si="1"/>
        <v>76</v>
      </c>
      <c r="I18" s="98">
        <f t="shared" si="0"/>
        <v>8.4350721420643708</v>
      </c>
      <c r="J18" s="99"/>
      <c r="K18" s="100"/>
    </row>
    <row r="19" spans="1:11" s="36" customFormat="1" ht="21.75" customHeight="1">
      <c r="A19" s="80" t="s">
        <v>25</v>
      </c>
      <c r="B19" s="77">
        <v>214</v>
      </c>
      <c r="C19" s="17">
        <v>200</v>
      </c>
      <c r="D19" s="46">
        <v>1158</v>
      </c>
      <c r="E19" s="46">
        <v>1158</v>
      </c>
      <c r="F19" s="12">
        <f t="shared" si="2"/>
        <v>579</v>
      </c>
      <c r="G19" s="46">
        <v>100</v>
      </c>
      <c r="H19" s="82">
        <f t="shared" si="1"/>
        <v>1058</v>
      </c>
      <c r="I19" s="98">
        <f>H19/G19*100</f>
        <v>1058</v>
      </c>
      <c r="J19" s="99"/>
      <c r="K19" s="100"/>
    </row>
    <row r="20" spans="1:11" s="36" customFormat="1" ht="21.75" customHeight="1">
      <c r="A20" s="80" t="s">
        <v>26</v>
      </c>
      <c r="B20" s="77">
        <v>215</v>
      </c>
      <c r="C20" s="17">
        <v>4600</v>
      </c>
      <c r="D20" s="46">
        <v>356</v>
      </c>
      <c r="E20" s="46">
        <v>684</v>
      </c>
      <c r="F20" s="12">
        <f t="shared" si="2"/>
        <v>14.87</v>
      </c>
      <c r="G20" s="46">
        <v>1165</v>
      </c>
      <c r="H20" s="81">
        <f t="shared" si="1"/>
        <v>-481</v>
      </c>
      <c r="I20" s="98">
        <f t="shared" si="0"/>
        <v>-41.287553648068702</v>
      </c>
      <c r="J20" s="99"/>
      <c r="K20" s="100"/>
    </row>
    <row r="21" spans="1:11" s="36" customFormat="1" ht="21.75" customHeight="1">
      <c r="A21" s="80" t="s">
        <v>27</v>
      </c>
      <c r="B21" s="77">
        <v>216</v>
      </c>
      <c r="C21" s="17">
        <v>350</v>
      </c>
      <c r="D21" s="46"/>
      <c r="E21" s="46"/>
      <c r="F21" s="12">
        <f t="shared" si="2"/>
        <v>0</v>
      </c>
      <c r="G21" s="46"/>
      <c r="H21" s="82">
        <f t="shared" ref="H21:H23" si="3">E21-G21</f>
        <v>0</v>
      </c>
      <c r="I21" s="98"/>
      <c r="J21" s="99"/>
      <c r="K21" s="100"/>
    </row>
    <row r="22" spans="1:11" s="36" customFormat="1" ht="21.75" customHeight="1">
      <c r="A22" s="80" t="s">
        <v>28</v>
      </c>
      <c r="B22" s="77">
        <v>217</v>
      </c>
      <c r="C22" s="17">
        <v>160</v>
      </c>
      <c r="D22" s="46"/>
      <c r="E22" s="46">
        <v>18</v>
      </c>
      <c r="F22" s="12">
        <f t="shared" si="2"/>
        <v>11.25</v>
      </c>
      <c r="G22" s="46">
        <v>28</v>
      </c>
      <c r="H22" s="81">
        <f t="shared" si="3"/>
        <v>-10</v>
      </c>
      <c r="I22" s="98">
        <f t="shared" si="0"/>
        <v>-35.714285714285701</v>
      </c>
      <c r="J22" s="99"/>
      <c r="K22" s="100"/>
    </row>
    <row r="23" spans="1:11" s="36" customFormat="1" ht="21.75" customHeight="1">
      <c r="A23" s="80" t="s">
        <v>29</v>
      </c>
      <c r="B23" s="77"/>
      <c r="C23" s="17"/>
      <c r="D23" s="46">
        <v>2</v>
      </c>
      <c r="E23" s="46">
        <v>2</v>
      </c>
      <c r="F23" s="12">
        <f t="shared" si="2"/>
        <v>0</v>
      </c>
      <c r="G23" s="46"/>
      <c r="H23" s="82">
        <f t="shared" si="3"/>
        <v>2</v>
      </c>
      <c r="I23" s="98"/>
      <c r="J23" s="99"/>
      <c r="K23" s="100"/>
    </row>
    <row r="24" spans="1:11" s="67" customFormat="1" ht="28.5" customHeight="1">
      <c r="A24" s="10" t="s">
        <v>30</v>
      </c>
      <c r="B24" s="77"/>
      <c r="C24" s="11">
        <f>SUM(C25,C31:C37)</f>
        <v>32050</v>
      </c>
      <c r="D24" s="11">
        <f>SUM(D25,D31:D37)</f>
        <v>3169</v>
      </c>
      <c r="E24" s="11">
        <f>SUM(E25,E31:E37)</f>
        <v>3869</v>
      </c>
      <c r="F24" s="12">
        <f t="shared" si="2"/>
        <v>12.07</v>
      </c>
      <c r="G24" s="83">
        <f>SUM(G25,G31:G37)</f>
        <v>14113</v>
      </c>
      <c r="H24" s="79">
        <f t="shared" si="1"/>
        <v>-10244</v>
      </c>
      <c r="I24" s="97">
        <f t="shared" si="0"/>
        <v>-72.585559413306896</v>
      </c>
      <c r="J24" s="95"/>
      <c r="K24" s="96"/>
    </row>
    <row r="25" spans="1:11" s="36" customFormat="1" ht="28.5" customHeight="1">
      <c r="A25" s="80" t="s">
        <v>31</v>
      </c>
      <c r="B25" s="77">
        <v>218</v>
      </c>
      <c r="C25" s="17">
        <f>SUM(C26:C30)</f>
        <v>1580</v>
      </c>
      <c r="D25" s="17">
        <f t="shared" ref="D25:E25" si="4">SUM(D26:D30)</f>
        <v>69</v>
      </c>
      <c r="E25" s="17">
        <f t="shared" si="4"/>
        <v>273</v>
      </c>
      <c r="F25" s="12">
        <f t="shared" si="2"/>
        <v>17.28</v>
      </c>
      <c r="G25" s="83">
        <f>SUM(G26:G30)</f>
        <v>356</v>
      </c>
      <c r="H25" s="81">
        <f t="shared" si="1"/>
        <v>-83</v>
      </c>
      <c r="I25" s="98">
        <f t="shared" si="0"/>
        <v>-23.314606741573002</v>
      </c>
      <c r="J25" s="99"/>
      <c r="K25" s="100"/>
    </row>
    <row r="26" spans="1:11" s="36" customFormat="1" ht="28.5" customHeight="1">
      <c r="A26" s="84" t="s">
        <v>32</v>
      </c>
      <c r="B26" s="85">
        <v>159</v>
      </c>
      <c r="C26" s="17">
        <v>1100</v>
      </c>
      <c r="D26" s="46">
        <v>52</v>
      </c>
      <c r="E26" s="46">
        <v>218</v>
      </c>
      <c r="F26" s="12">
        <f t="shared" si="2"/>
        <v>19.82</v>
      </c>
      <c r="G26" s="46">
        <v>352</v>
      </c>
      <c r="H26" s="81">
        <f t="shared" si="1"/>
        <v>-134</v>
      </c>
      <c r="I26" s="98">
        <f t="shared" si="0"/>
        <v>-38.068181818181799</v>
      </c>
      <c r="J26" s="99"/>
      <c r="K26" s="100"/>
    </row>
    <row r="27" spans="1:11" s="36" customFormat="1" ht="28.5" customHeight="1">
      <c r="A27" s="80" t="s">
        <v>33</v>
      </c>
      <c r="B27" s="85"/>
      <c r="C27" s="17">
        <v>480</v>
      </c>
      <c r="D27" s="46">
        <v>16</v>
      </c>
      <c r="E27" s="46">
        <v>48</v>
      </c>
      <c r="F27" s="12">
        <f t="shared" si="2"/>
        <v>10</v>
      </c>
      <c r="G27" s="46">
        <v>4</v>
      </c>
      <c r="H27" s="81">
        <f t="shared" si="1"/>
        <v>44</v>
      </c>
      <c r="I27" s="98">
        <f t="shared" si="0"/>
        <v>1100</v>
      </c>
      <c r="J27" s="99"/>
      <c r="K27" s="100"/>
    </row>
    <row r="28" spans="1:11" s="36" customFormat="1" ht="28.5" customHeight="1">
      <c r="A28" s="84" t="s">
        <v>34</v>
      </c>
      <c r="B28" s="85"/>
      <c r="C28" s="17"/>
      <c r="D28" s="46"/>
      <c r="E28" s="46"/>
      <c r="F28" s="12">
        <f t="shared" si="2"/>
        <v>0</v>
      </c>
      <c r="G28" s="46"/>
      <c r="H28" s="82">
        <f t="shared" si="1"/>
        <v>0</v>
      </c>
      <c r="I28" s="98"/>
      <c r="J28" s="99"/>
      <c r="K28" s="100"/>
    </row>
    <row r="29" spans="1:11" s="36" customFormat="1" ht="28.5" customHeight="1">
      <c r="A29" s="84" t="s">
        <v>35</v>
      </c>
      <c r="B29" s="85"/>
      <c r="C29" s="17"/>
      <c r="D29" s="46"/>
      <c r="E29" s="46"/>
      <c r="F29" s="12">
        <f t="shared" si="2"/>
        <v>0</v>
      </c>
      <c r="G29" s="46"/>
      <c r="H29" s="82">
        <f t="shared" si="1"/>
        <v>0</v>
      </c>
      <c r="I29" s="98"/>
      <c r="J29" s="99"/>
      <c r="K29" s="100"/>
    </row>
    <row r="30" spans="1:11" s="36" customFormat="1" ht="28.5" customHeight="1">
      <c r="A30" s="86" t="s">
        <v>36</v>
      </c>
      <c r="B30" s="85"/>
      <c r="C30" s="17"/>
      <c r="D30" s="46">
        <v>1</v>
      </c>
      <c r="E30" s="46">
        <v>7</v>
      </c>
      <c r="F30" s="12">
        <f t="shared" si="2"/>
        <v>0</v>
      </c>
      <c r="G30" s="46"/>
      <c r="H30" s="82">
        <f t="shared" si="1"/>
        <v>7</v>
      </c>
      <c r="I30" s="98"/>
      <c r="J30" s="99"/>
      <c r="K30" s="100"/>
    </row>
    <row r="31" spans="1:11" s="36" customFormat="1" ht="28.5" customHeight="1">
      <c r="A31" s="80" t="s">
        <v>37</v>
      </c>
      <c r="B31" s="77">
        <v>219</v>
      </c>
      <c r="C31" s="17">
        <v>300</v>
      </c>
      <c r="D31" s="46">
        <v>1</v>
      </c>
      <c r="E31" s="87">
        <v>1</v>
      </c>
      <c r="F31" s="12">
        <f t="shared" si="2"/>
        <v>0.33</v>
      </c>
      <c r="G31" s="87">
        <v>34</v>
      </c>
      <c r="H31" s="82">
        <f t="shared" si="1"/>
        <v>-33</v>
      </c>
      <c r="I31" s="98">
        <f t="shared" si="0"/>
        <v>-97.058823529411796</v>
      </c>
      <c r="J31" s="99"/>
      <c r="K31" s="100"/>
    </row>
    <row r="32" spans="1:11" s="36" customFormat="1" ht="28.5" customHeight="1">
      <c r="A32" s="80" t="s">
        <v>38</v>
      </c>
      <c r="B32" s="77">
        <v>220</v>
      </c>
      <c r="C32" s="17">
        <v>600</v>
      </c>
      <c r="D32" s="46">
        <v>133</v>
      </c>
      <c r="E32" s="15">
        <v>428</v>
      </c>
      <c r="F32" s="12">
        <f t="shared" si="2"/>
        <v>71.33</v>
      </c>
      <c r="G32" s="15">
        <v>20</v>
      </c>
      <c r="H32" s="82">
        <f t="shared" si="1"/>
        <v>408</v>
      </c>
      <c r="I32" s="98">
        <f t="shared" si="0"/>
        <v>2040</v>
      </c>
      <c r="J32" s="99"/>
      <c r="K32" s="100"/>
    </row>
    <row r="33" spans="1:11" s="36" customFormat="1" ht="28.5" customHeight="1">
      <c r="A33" s="80" t="s">
        <v>39</v>
      </c>
      <c r="B33" s="77">
        <v>221</v>
      </c>
      <c r="C33" s="17"/>
      <c r="D33" s="46"/>
      <c r="E33" s="15"/>
      <c r="F33" s="12">
        <f t="shared" si="2"/>
        <v>0</v>
      </c>
      <c r="G33" s="15"/>
      <c r="H33" s="82">
        <f t="shared" si="1"/>
        <v>0</v>
      </c>
      <c r="I33" s="98"/>
      <c r="J33" s="99"/>
      <c r="K33" s="100"/>
    </row>
    <row r="34" spans="1:11" s="36" customFormat="1" ht="28.5" customHeight="1">
      <c r="A34" s="88" t="s">
        <v>40</v>
      </c>
      <c r="B34" s="77">
        <v>222</v>
      </c>
      <c r="C34" s="17">
        <v>26640</v>
      </c>
      <c r="D34" s="46">
        <v>1774</v>
      </c>
      <c r="E34" s="89">
        <v>1775</v>
      </c>
      <c r="F34" s="12">
        <f t="shared" si="2"/>
        <v>6.66</v>
      </c>
      <c r="G34" s="89">
        <v>10114</v>
      </c>
      <c r="H34" s="81">
        <f t="shared" si="1"/>
        <v>-8339</v>
      </c>
      <c r="I34" s="98">
        <f t="shared" si="0"/>
        <v>-82.450069210994698</v>
      </c>
      <c r="J34" s="99"/>
      <c r="K34" s="100"/>
    </row>
    <row r="35" spans="1:11" s="36" customFormat="1" ht="28.5" customHeight="1">
      <c r="A35" s="80" t="s">
        <v>41</v>
      </c>
      <c r="B35" s="77"/>
      <c r="C35" s="17"/>
      <c r="D35" s="46"/>
      <c r="E35" s="46"/>
      <c r="F35" s="12"/>
      <c r="G35" s="46"/>
      <c r="H35" s="82"/>
      <c r="I35" s="98"/>
      <c r="J35" s="99"/>
      <c r="K35" s="100"/>
    </row>
    <row r="36" spans="1:11" s="36" customFormat="1" ht="28.5" customHeight="1">
      <c r="A36" s="80" t="s">
        <v>42</v>
      </c>
      <c r="B36" s="77"/>
      <c r="C36" s="17">
        <v>430</v>
      </c>
      <c r="D36" s="46"/>
      <c r="E36" s="46">
        <v>200</v>
      </c>
      <c r="F36" s="12">
        <f t="shared" si="2"/>
        <v>46.51</v>
      </c>
      <c r="G36" s="46">
        <v>400</v>
      </c>
      <c r="H36" s="82">
        <f t="shared" si="1"/>
        <v>-200</v>
      </c>
      <c r="I36" s="98">
        <f>H36/G36*100</f>
        <v>-50</v>
      </c>
      <c r="J36" s="99"/>
      <c r="K36" s="100"/>
    </row>
    <row r="37" spans="1:11" s="36" customFormat="1" ht="28.5" customHeight="1">
      <c r="A37" s="80" t="s">
        <v>43</v>
      </c>
      <c r="B37" s="77">
        <v>223</v>
      </c>
      <c r="C37" s="17">
        <v>2500</v>
      </c>
      <c r="D37" s="46">
        <v>1192</v>
      </c>
      <c r="E37" s="46">
        <v>1192</v>
      </c>
      <c r="F37" s="12">
        <f t="shared" si="2"/>
        <v>47.68</v>
      </c>
      <c r="G37" s="46">
        <v>3189</v>
      </c>
      <c r="H37" s="81">
        <f t="shared" si="1"/>
        <v>-1997</v>
      </c>
      <c r="I37" s="98">
        <f>H37/G37*100</f>
        <v>-62.621511445594201</v>
      </c>
      <c r="J37" s="99"/>
      <c r="K37" s="100"/>
    </row>
    <row r="38" spans="1:11" s="36" customFormat="1" ht="28.5" customHeight="1">
      <c r="A38" s="90" t="s">
        <v>44</v>
      </c>
      <c r="B38" s="85">
        <v>300</v>
      </c>
      <c r="C38" s="91">
        <v>50000</v>
      </c>
      <c r="D38" s="46">
        <v>4305</v>
      </c>
      <c r="E38" s="83">
        <v>6854</v>
      </c>
      <c r="F38" s="12">
        <f t="shared" si="2"/>
        <v>13.71</v>
      </c>
      <c r="G38" s="83">
        <v>11032</v>
      </c>
      <c r="H38" s="81">
        <f t="shared" si="1"/>
        <v>-4178</v>
      </c>
      <c r="I38" s="98">
        <f>H38/G38*100</f>
        <v>-37.8716461203771</v>
      </c>
      <c r="J38" s="99"/>
      <c r="K38" s="100"/>
    </row>
  </sheetData>
  <mergeCells count="9">
    <mergeCell ref="A1:I1"/>
    <mergeCell ref="H3:I3"/>
    <mergeCell ref="A3:A4"/>
    <mergeCell ref="B3:B4"/>
    <mergeCell ref="C3:C4"/>
    <mergeCell ref="D3:D4"/>
    <mergeCell ref="E3:E4"/>
    <mergeCell ref="F3:F4"/>
    <mergeCell ref="G3:G4"/>
  </mergeCells>
  <phoneticPr fontId="38" type="noConversion"/>
  <printOptions horizontalCentered="1"/>
  <pageMargins left="0.88" right="0.61" top="0.46" bottom="0.43307086614173201" header="0.31496062992126" footer="0.31496062992126"/>
  <pageSetup paperSize="9" firstPageNumber="5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1"/>
  <sheetViews>
    <sheetView showGridLines="0" showZeros="0" workbookViewId="0">
      <pane xSplit="1" ySplit="4" topLeftCell="B5" activePane="bottomRight" state="frozenSplit"/>
      <selection pane="topRight"/>
      <selection pane="bottomLeft"/>
      <selection pane="bottomRight" activeCell="D16" sqref="D16"/>
    </sheetView>
  </sheetViews>
  <sheetFormatPr defaultColWidth="9" defaultRowHeight="14.25"/>
  <cols>
    <col min="1" max="1" width="32.75" style="32" customWidth="1"/>
    <col min="2" max="2" width="6" style="32" hidden="1" customWidth="1"/>
    <col min="3" max="3" width="12.875" style="33" customWidth="1"/>
    <col min="4" max="4" width="11.625" style="33" customWidth="1"/>
    <col min="5" max="5" width="12" style="34" customWidth="1"/>
    <col min="6" max="6" width="12.5" style="33" customWidth="1"/>
    <col min="7" max="7" width="10.375" style="33" customWidth="1"/>
    <col min="8" max="8" width="11.625" style="34" customWidth="1"/>
    <col min="9" max="9" width="11.75" style="33" customWidth="1"/>
    <col min="10" max="10" width="10.625" style="35" customWidth="1"/>
    <col min="11" max="16384" width="9" style="32"/>
  </cols>
  <sheetData>
    <row r="1" spans="1:10" ht="24" customHeight="1">
      <c r="A1" s="110" t="s">
        <v>45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0.100000000000001" customHeight="1">
      <c r="A2" s="36"/>
      <c r="B2" s="36"/>
      <c r="I2" s="60" t="s">
        <v>46</v>
      </c>
    </row>
    <row r="3" spans="1:10" s="31" customFormat="1" ht="19.5" customHeight="1">
      <c r="A3" s="104" t="s">
        <v>1</v>
      </c>
      <c r="B3" s="104" t="s">
        <v>2</v>
      </c>
      <c r="C3" s="104" t="s">
        <v>3</v>
      </c>
      <c r="D3" s="104" t="s">
        <v>47</v>
      </c>
      <c r="E3" s="114" t="s">
        <v>48</v>
      </c>
      <c r="F3" s="104" t="s">
        <v>49</v>
      </c>
      <c r="G3" s="104" t="s">
        <v>6</v>
      </c>
      <c r="H3" s="114" t="s">
        <v>7</v>
      </c>
      <c r="I3" s="111" t="s">
        <v>8</v>
      </c>
      <c r="J3" s="112"/>
    </row>
    <row r="4" spans="1:10" s="31" customFormat="1" ht="19.5" customHeight="1">
      <c r="A4" s="105"/>
      <c r="B4" s="113"/>
      <c r="C4" s="105"/>
      <c r="D4" s="105"/>
      <c r="E4" s="115"/>
      <c r="F4" s="105"/>
      <c r="G4" s="105"/>
      <c r="H4" s="115"/>
      <c r="I4" s="61" t="s">
        <v>9</v>
      </c>
      <c r="J4" s="62" t="s">
        <v>10</v>
      </c>
    </row>
    <row r="5" spans="1:10" ht="17.25" hidden="1" customHeight="1">
      <c r="A5" s="37" t="s">
        <v>50</v>
      </c>
      <c r="B5" s="38">
        <v>500</v>
      </c>
      <c r="C5" s="39">
        <f>C6+C30</f>
        <v>121097</v>
      </c>
      <c r="D5" s="39">
        <f>D6+D30</f>
        <v>8833</v>
      </c>
      <c r="E5" s="39">
        <f>E6+E30</f>
        <v>12269</v>
      </c>
      <c r="F5" s="39">
        <f>F6+F30</f>
        <v>30514</v>
      </c>
      <c r="G5" s="40">
        <f>IF(C5&lt;&gt;0,ROUND(F5/C5,4)*100,0)</f>
        <v>25.2</v>
      </c>
      <c r="H5" s="39">
        <f>H6+H30</f>
        <v>44390</v>
      </c>
      <c r="I5" s="39">
        <f t="shared" ref="I5:I30" si="0">F5-H5</f>
        <v>-13876</v>
      </c>
      <c r="J5" s="40">
        <f>I5/H5*100</f>
        <v>-31.259292633476001</v>
      </c>
    </row>
    <row r="6" spans="1:10" ht="17.25" customHeight="1">
      <c r="A6" s="41" t="s">
        <v>51</v>
      </c>
      <c r="B6" s="38">
        <v>600</v>
      </c>
      <c r="C6" s="42">
        <f>SUM(C7:C29)</f>
        <v>81489</v>
      </c>
      <c r="D6" s="42">
        <f t="shared" ref="D6:F6" si="1">SUM(D7:D29)</f>
        <v>8833</v>
      </c>
      <c r="E6" s="42">
        <f t="shared" si="1"/>
        <v>11286</v>
      </c>
      <c r="F6" s="42">
        <f t="shared" si="1"/>
        <v>19636</v>
      </c>
      <c r="G6" s="43">
        <f>IF(C6&lt;&gt;0,ROUND(F6/C6,4)*100,0)</f>
        <v>24.1</v>
      </c>
      <c r="H6" s="11">
        <f>SUM(H7:H29)</f>
        <v>28369</v>
      </c>
      <c r="I6" s="63">
        <f t="shared" si="0"/>
        <v>-8733</v>
      </c>
      <c r="J6" s="64">
        <f>I6/H6*100</f>
        <v>-30.783601818886801</v>
      </c>
    </row>
    <row r="7" spans="1:10" ht="17.25" customHeight="1">
      <c r="A7" s="44" t="s">
        <v>52</v>
      </c>
      <c r="B7" s="38">
        <v>601</v>
      </c>
      <c r="C7" s="45">
        <v>7256</v>
      </c>
      <c r="D7" s="46"/>
      <c r="E7" s="46">
        <v>249</v>
      </c>
      <c r="F7" s="46">
        <v>774</v>
      </c>
      <c r="G7" s="47">
        <f>IF(C7&lt;&gt;0,ROUND(F7/C7,4)*100,0)</f>
        <v>10.67</v>
      </c>
      <c r="H7" s="48">
        <v>1217</v>
      </c>
      <c r="I7" s="13">
        <f t="shared" si="0"/>
        <v>-443</v>
      </c>
      <c r="J7" s="65">
        <f t="shared" ref="J7:J30" si="2">I7/H7*100</f>
        <v>-36.400986031224299</v>
      </c>
    </row>
    <row r="8" spans="1:10" ht="17.25" customHeight="1">
      <c r="A8" s="49" t="s">
        <v>53</v>
      </c>
      <c r="B8" s="50">
        <v>602</v>
      </c>
      <c r="C8" s="51"/>
      <c r="D8" s="46"/>
      <c r="E8" s="46"/>
      <c r="F8" s="46"/>
      <c r="G8" s="47">
        <f t="shared" ref="G8:G30" si="3">IF(C8&lt;&gt;0,ROUND(F8/C8,4)*100,0)</f>
        <v>0</v>
      </c>
      <c r="H8" s="48"/>
      <c r="I8" s="13">
        <f t="shared" si="0"/>
        <v>0</v>
      </c>
      <c r="J8" s="65"/>
    </row>
    <row r="9" spans="1:10" ht="17.25" customHeight="1">
      <c r="A9" s="49" t="s">
        <v>54</v>
      </c>
      <c r="B9" s="50">
        <v>603</v>
      </c>
      <c r="C9" s="45"/>
      <c r="D9" s="46"/>
      <c r="E9" s="46"/>
      <c r="F9" s="46"/>
      <c r="G9" s="47">
        <f t="shared" si="3"/>
        <v>0</v>
      </c>
      <c r="H9" s="48"/>
      <c r="I9" s="13">
        <f t="shared" si="0"/>
        <v>0</v>
      </c>
      <c r="J9" s="65"/>
    </row>
    <row r="10" spans="1:10" ht="17.25" customHeight="1">
      <c r="A10" s="44" t="s">
        <v>55</v>
      </c>
      <c r="B10" s="50">
        <v>604</v>
      </c>
      <c r="C10" s="45">
        <v>2442</v>
      </c>
      <c r="D10" s="46"/>
      <c r="E10" s="46">
        <v>218</v>
      </c>
      <c r="F10" s="46">
        <v>538</v>
      </c>
      <c r="G10" s="47">
        <f t="shared" si="3"/>
        <v>22.03</v>
      </c>
      <c r="H10" s="48">
        <v>408</v>
      </c>
      <c r="I10" s="13">
        <f t="shared" si="0"/>
        <v>130</v>
      </c>
      <c r="J10" s="65">
        <f t="shared" si="2"/>
        <v>31.862745098039198</v>
      </c>
    </row>
    <row r="11" spans="1:10" ht="17.25" customHeight="1">
      <c r="A11" s="44" t="s">
        <v>56</v>
      </c>
      <c r="B11" s="50">
        <v>605</v>
      </c>
      <c r="C11" s="45">
        <v>2053</v>
      </c>
      <c r="D11" s="46">
        <v>147</v>
      </c>
      <c r="E11" s="46">
        <v>141</v>
      </c>
      <c r="F11" s="46">
        <v>373</v>
      </c>
      <c r="G11" s="47">
        <f t="shared" si="3"/>
        <v>18.170000000000002</v>
      </c>
      <c r="H11" s="48">
        <v>1888</v>
      </c>
      <c r="I11" s="13">
        <f t="shared" si="0"/>
        <v>-1515</v>
      </c>
      <c r="J11" s="65">
        <f t="shared" si="2"/>
        <v>-80.243644067796595</v>
      </c>
    </row>
    <row r="12" spans="1:10" ht="17.25" customHeight="1">
      <c r="A12" s="44" t="s">
        <v>57</v>
      </c>
      <c r="B12" s="50">
        <v>606</v>
      </c>
      <c r="C12" s="45">
        <v>143</v>
      </c>
      <c r="D12" s="46"/>
      <c r="E12" s="46">
        <v>314</v>
      </c>
      <c r="F12" s="46">
        <v>346</v>
      </c>
      <c r="G12" s="47">
        <f t="shared" si="3"/>
        <v>241.96</v>
      </c>
      <c r="H12" s="48">
        <v>76</v>
      </c>
      <c r="I12" s="13">
        <f t="shared" si="0"/>
        <v>270</v>
      </c>
      <c r="J12" s="65">
        <f t="shared" si="2"/>
        <v>355.26315789473699</v>
      </c>
    </row>
    <row r="13" spans="1:10" ht="17.25" customHeight="1">
      <c r="A13" s="49" t="s">
        <v>58</v>
      </c>
      <c r="B13" s="50">
        <v>607</v>
      </c>
      <c r="C13" s="45">
        <v>60</v>
      </c>
      <c r="D13" s="46"/>
      <c r="E13" s="46"/>
      <c r="F13" s="46"/>
      <c r="G13" s="47">
        <f t="shared" si="3"/>
        <v>0</v>
      </c>
      <c r="H13" s="48">
        <v>5</v>
      </c>
      <c r="I13" s="13">
        <f t="shared" si="0"/>
        <v>-5</v>
      </c>
      <c r="J13" s="65">
        <f t="shared" si="2"/>
        <v>-100</v>
      </c>
    </row>
    <row r="14" spans="1:10" ht="17.25" customHeight="1">
      <c r="A14" s="44" t="s">
        <v>59</v>
      </c>
      <c r="B14" s="50">
        <v>608</v>
      </c>
      <c r="C14" s="45">
        <v>691</v>
      </c>
      <c r="D14" s="46"/>
      <c r="E14" s="46">
        <v>55</v>
      </c>
      <c r="F14" s="46">
        <v>163</v>
      </c>
      <c r="G14" s="47">
        <f t="shared" si="3"/>
        <v>23.59</v>
      </c>
      <c r="H14" s="48">
        <v>578</v>
      </c>
      <c r="I14" s="13">
        <f t="shared" si="0"/>
        <v>-415</v>
      </c>
      <c r="J14" s="65">
        <f t="shared" si="2"/>
        <v>-71.799307958477499</v>
      </c>
    </row>
    <row r="15" spans="1:10" ht="17.25" customHeight="1">
      <c r="A15" s="49" t="s">
        <v>60</v>
      </c>
      <c r="B15" s="50">
        <v>609</v>
      </c>
      <c r="C15" s="45">
        <v>251</v>
      </c>
      <c r="D15" s="46"/>
      <c r="E15" s="46">
        <v>17</v>
      </c>
      <c r="F15" s="46">
        <v>58</v>
      </c>
      <c r="G15" s="47">
        <f t="shared" si="3"/>
        <v>23.11</v>
      </c>
      <c r="H15" s="48">
        <v>195</v>
      </c>
      <c r="I15" s="13">
        <f t="shared" si="0"/>
        <v>-137</v>
      </c>
      <c r="J15" s="65">
        <f t="shared" si="2"/>
        <v>-70.256410256410206</v>
      </c>
    </row>
    <row r="16" spans="1:10" ht="17.25" customHeight="1">
      <c r="A16" s="49" t="s">
        <v>61</v>
      </c>
      <c r="B16" s="50">
        <v>610</v>
      </c>
      <c r="C16" s="45">
        <v>20</v>
      </c>
      <c r="D16" s="46">
        <v>534</v>
      </c>
      <c r="E16" s="46">
        <v>50</v>
      </c>
      <c r="F16" s="46">
        <v>330</v>
      </c>
      <c r="G16" s="47">
        <f t="shared" si="3"/>
        <v>1650</v>
      </c>
      <c r="H16" s="48">
        <v>30</v>
      </c>
      <c r="I16" s="13">
        <f t="shared" si="0"/>
        <v>300</v>
      </c>
      <c r="J16" s="65">
        <f t="shared" si="2"/>
        <v>1000</v>
      </c>
    </row>
    <row r="17" spans="1:10" ht="17.25" customHeight="1">
      <c r="A17" s="44" t="s">
        <v>62</v>
      </c>
      <c r="B17" s="50">
        <v>611</v>
      </c>
      <c r="C17" s="45">
        <v>37453</v>
      </c>
      <c r="D17" s="46">
        <v>7384</v>
      </c>
      <c r="E17" s="46">
        <v>4880</v>
      </c>
      <c r="F17" s="46">
        <v>9734</v>
      </c>
      <c r="G17" s="47">
        <f t="shared" si="3"/>
        <v>25.99</v>
      </c>
      <c r="H17" s="48">
        <v>15574</v>
      </c>
      <c r="I17" s="13">
        <f t="shared" si="0"/>
        <v>-5840</v>
      </c>
      <c r="J17" s="65">
        <f t="shared" si="2"/>
        <v>-37.4983947604983</v>
      </c>
    </row>
    <row r="18" spans="1:10" ht="17.25" customHeight="1">
      <c r="A18" s="44" t="s">
        <v>63</v>
      </c>
      <c r="B18" s="50">
        <v>612</v>
      </c>
      <c r="C18" s="45">
        <v>20</v>
      </c>
      <c r="D18" s="46"/>
      <c r="E18" s="46"/>
      <c r="F18" s="46"/>
      <c r="G18" s="47">
        <f t="shared" si="3"/>
        <v>0</v>
      </c>
      <c r="H18" s="48">
        <v>201</v>
      </c>
      <c r="I18" s="13">
        <f t="shared" si="0"/>
        <v>-201</v>
      </c>
      <c r="J18" s="65">
        <f t="shared" si="2"/>
        <v>-100</v>
      </c>
    </row>
    <row r="19" spans="1:10" ht="17.25" customHeight="1">
      <c r="A19" s="49" t="s">
        <v>64</v>
      </c>
      <c r="B19" s="50">
        <v>613</v>
      </c>
      <c r="C19" s="45">
        <v>367</v>
      </c>
      <c r="D19" s="46"/>
      <c r="E19" s="46">
        <v>50</v>
      </c>
      <c r="F19" s="46">
        <v>130</v>
      </c>
      <c r="G19" s="47">
        <f t="shared" si="3"/>
        <v>35.42</v>
      </c>
      <c r="H19" s="48">
        <v>50</v>
      </c>
      <c r="I19" s="13">
        <f t="shared" si="0"/>
        <v>80</v>
      </c>
      <c r="J19" s="65">
        <f t="shared" si="2"/>
        <v>160</v>
      </c>
    </row>
    <row r="20" spans="1:10" ht="17.25" customHeight="1">
      <c r="A20" s="52" t="s">
        <v>65</v>
      </c>
      <c r="B20" s="50">
        <v>614</v>
      </c>
      <c r="C20" s="45">
        <v>26000</v>
      </c>
      <c r="D20" s="46"/>
      <c r="E20" s="46">
        <v>4850</v>
      </c>
      <c r="F20" s="46">
        <v>6480</v>
      </c>
      <c r="G20" s="47">
        <f t="shared" si="3"/>
        <v>24.92</v>
      </c>
      <c r="H20" s="48">
        <v>7326</v>
      </c>
      <c r="I20" s="13">
        <f t="shared" si="0"/>
        <v>-846</v>
      </c>
      <c r="J20" s="65">
        <f t="shared" si="2"/>
        <v>-11.5479115479115</v>
      </c>
    </row>
    <row r="21" spans="1:10" ht="17.25" customHeight="1">
      <c r="A21" s="52" t="s">
        <v>66</v>
      </c>
      <c r="B21" s="50">
        <v>615</v>
      </c>
      <c r="C21" s="45">
        <v>100</v>
      </c>
      <c r="D21" s="46"/>
      <c r="E21" s="46"/>
      <c r="F21" s="46"/>
      <c r="G21" s="47">
        <f t="shared" si="3"/>
        <v>0</v>
      </c>
      <c r="H21" s="48">
        <v>16</v>
      </c>
      <c r="I21" s="13">
        <f t="shared" si="0"/>
        <v>-16</v>
      </c>
      <c r="J21" s="65">
        <f t="shared" si="2"/>
        <v>-100</v>
      </c>
    </row>
    <row r="22" spans="1:10" ht="17.25" customHeight="1">
      <c r="A22" s="52" t="s">
        <v>67</v>
      </c>
      <c r="B22" s="50">
        <v>616</v>
      </c>
      <c r="C22" s="45">
        <v>40</v>
      </c>
      <c r="D22" s="46"/>
      <c r="E22" s="46"/>
      <c r="F22" s="46"/>
      <c r="G22" s="47">
        <f t="shared" si="3"/>
        <v>0</v>
      </c>
      <c r="H22" s="48"/>
      <c r="I22" s="13">
        <f t="shared" si="0"/>
        <v>0</v>
      </c>
      <c r="J22" s="65"/>
    </row>
    <row r="23" spans="1:10" ht="17.25" customHeight="1">
      <c r="A23" s="52" t="s">
        <v>68</v>
      </c>
      <c r="B23" s="50">
        <v>617</v>
      </c>
      <c r="C23" s="45"/>
      <c r="D23" s="46"/>
      <c r="E23" s="46"/>
      <c r="F23" s="46"/>
      <c r="G23" s="47">
        <f t="shared" si="3"/>
        <v>0</v>
      </c>
      <c r="H23" s="48"/>
      <c r="I23" s="13">
        <f t="shared" si="0"/>
        <v>0</v>
      </c>
      <c r="J23" s="65"/>
    </row>
    <row r="24" spans="1:10" ht="17.25" customHeight="1">
      <c r="A24" s="52" t="s">
        <v>69</v>
      </c>
      <c r="B24" s="50">
        <v>618</v>
      </c>
      <c r="C24" s="45">
        <v>1580</v>
      </c>
      <c r="D24" s="46"/>
      <c r="E24" s="46">
        <v>57</v>
      </c>
      <c r="F24" s="46">
        <v>128</v>
      </c>
      <c r="G24" s="47">
        <f t="shared" si="3"/>
        <v>8.1</v>
      </c>
      <c r="H24" s="48">
        <v>194</v>
      </c>
      <c r="I24" s="13">
        <f t="shared" si="0"/>
        <v>-66</v>
      </c>
      <c r="J24" s="65">
        <f t="shared" si="2"/>
        <v>-34.020618556701002</v>
      </c>
    </row>
    <row r="25" spans="1:10" ht="17.25" customHeight="1">
      <c r="A25" s="52" t="s">
        <v>70</v>
      </c>
      <c r="B25" s="50">
        <v>619</v>
      </c>
      <c r="C25" s="45">
        <v>645</v>
      </c>
      <c r="D25" s="46">
        <v>768</v>
      </c>
      <c r="E25" s="46">
        <v>403</v>
      </c>
      <c r="F25" s="46">
        <v>489</v>
      </c>
      <c r="G25" s="47">
        <f t="shared" si="3"/>
        <v>75.81</v>
      </c>
      <c r="H25" s="48">
        <v>307</v>
      </c>
      <c r="I25" s="13">
        <f t="shared" si="0"/>
        <v>182</v>
      </c>
      <c r="J25" s="65">
        <f t="shared" si="2"/>
        <v>59.283387622149803</v>
      </c>
    </row>
    <row r="26" spans="1:10" ht="17.25" customHeight="1">
      <c r="A26" s="52" t="s">
        <v>71</v>
      </c>
      <c r="B26" s="50">
        <v>620</v>
      </c>
      <c r="C26" s="45">
        <v>175</v>
      </c>
      <c r="D26" s="46"/>
      <c r="E26" s="46"/>
      <c r="F26" s="46"/>
      <c r="G26" s="47">
        <f t="shared" si="3"/>
        <v>0</v>
      </c>
      <c r="H26" s="48">
        <v>78</v>
      </c>
      <c r="I26" s="13">
        <f t="shared" si="0"/>
        <v>-78</v>
      </c>
      <c r="J26" s="65">
        <f t="shared" si="2"/>
        <v>-100</v>
      </c>
    </row>
    <row r="27" spans="1:10" ht="17.25" customHeight="1">
      <c r="A27" s="52" t="s">
        <v>72</v>
      </c>
      <c r="B27" s="50">
        <v>621</v>
      </c>
      <c r="C27" s="45"/>
      <c r="D27" s="46"/>
      <c r="E27" s="46"/>
      <c r="F27" s="46"/>
      <c r="G27" s="47">
        <f t="shared" si="3"/>
        <v>0</v>
      </c>
      <c r="H27" s="48"/>
      <c r="I27" s="13">
        <f t="shared" si="0"/>
        <v>0</v>
      </c>
      <c r="J27" s="65"/>
    </row>
    <row r="28" spans="1:10" ht="17.25" customHeight="1">
      <c r="A28" s="52" t="s">
        <v>73</v>
      </c>
      <c r="B28" s="50"/>
      <c r="C28" s="45">
        <v>2093</v>
      </c>
      <c r="D28" s="46"/>
      <c r="E28" s="46">
        <v>2</v>
      </c>
      <c r="F28" s="46">
        <v>93</v>
      </c>
      <c r="G28" s="47">
        <f t="shared" si="3"/>
        <v>4.4400000000000004</v>
      </c>
      <c r="H28" s="48">
        <v>226</v>
      </c>
      <c r="I28" s="13">
        <f t="shared" si="0"/>
        <v>-133</v>
      </c>
      <c r="J28" s="65">
        <f t="shared" si="2"/>
        <v>-58.849557522123902</v>
      </c>
    </row>
    <row r="29" spans="1:10" ht="17.25" customHeight="1">
      <c r="A29" s="52" t="s">
        <v>74</v>
      </c>
      <c r="B29" s="50"/>
      <c r="C29" s="45">
        <v>100</v>
      </c>
      <c r="D29" s="46"/>
      <c r="E29" s="46"/>
      <c r="F29" s="46"/>
      <c r="G29" s="47">
        <f t="shared" si="3"/>
        <v>0</v>
      </c>
      <c r="H29" s="48"/>
      <c r="I29" s="13"/>
      <c r="J29" s="65"/>
    </row>
    <row r="30" spans="1:10" ht="17.25" customHeight="1">
      <c r="A30" s="41" t="s">
        <v>75</v>
      </c>
      <c r="B30" s="50">
        <v>700</v>
      </c>
      <c r="C30" s="42">
        <v>39608</v>
      </c>
      <c r="D30" s="15"/>
      <c r="E30" s="46">
        <v>983</v>
      </c>
      <c r="F30" s="15">
        <v>10878</v>
      </c>
      <c r="G30" s="47">
        <f t="shared" si="3"/>
        <v>27.46</v>
      </c>
      <c r="H30" s="53">
        <v>16021</v>
      </c>
      <c r="I30" s="13">
        <f t="shared" si="0"/>
        <v>-5143</v>
      </c>
      <c r="J30" s="65">
        <f t="shared" si="2"/>
        <v>-32.101616628175499</v>
      </c>
    </row>
    <row r="31" spans="1:10" ht="15.75">
      <c r="A31" s="41" t="s">
        <v>76</v>
      </c>
      <c r="B31" s="54"/>
      <c r="C31" s="42"/>
      <c r="D31" s="55"/>
      <c r="E31" s="46"/>
      <c r="F31" s="56"/>
      <c r="G31" s="57"/>
      <c r="H31" s="58"/>
      <c r="I31" s="66"/>
      <c r="J31" s="66"/>
    </row>
    <row r="32" spans="1:10">
      <c r="A32" s="59"/>
      <c r="B32" s="59"/>
      <c r="F32" s="34"/>
    </row>
    <row r="33" spans="1:6">
      <c r="A33" s="59"/>
      <c r="B33" s="59"/>
      <c r="F33" s="34"/>
    </row>
    <row r="34" spans="1:6">
      <c r="A34" s="59"/>
      <c r="B34" s="59"/>
      <c r="F34" s="34"/>
    </row>
    <row r="35" spans="1:6">
      <c r="A35" s="59"/>
      <c r="B35" s="59"/>
      <c r="F35" s="34"/>
    </row>
    <row r="36" spans="1:6">
      <c r="A36" s="59"/>
      <c r="B36" s="59"/>
    </row>
    <row r="37" spans="1:6">
      <c r="A37" s="59"/>
      <c r="B37" s="59"/>
    </row>
    <row r="38" spans="1:6">
      <c r="A38" s="59"/>
      <c r="B38" s="59"/>
    </row>
    <row r="39" spans="1:6">
      <c r="A39" s="59"/>
      <c r="B39" s="59"/>
    </row>
    <row r="40" spans="1:6">
      <c r="A40" s="59"/>
      <c r="B40" s="59"/>
    </row>
    <row r="41" spans="1:6">
      <c r="A41" s="59"/>
      <c r="B41" s="59"/>
    </row>
    <row r="42" spans="1:6">
      <c r="A42" s="59"/>
      <c r="B42" s="59"/>
    </row>
    <row r="43" spans="1:6">
      <c r="A43" s="59"/>
      <c r="B43" s="59"/>
    </row>
    <row r="44" spans="1:6">
      <c r="A44" s="59"/>
      <c r="B44" s="59"/>
    </row>
    <row r="45" spans="1:6">
      <c r="A45" s="59"/>
      <c r="B45" s="59"/>
    </row>
    <row r="46" spans="1:6">
      <c r="A46" s="59"/>
      <c r="B46" s="59"/>
    </row>
    <row r="47" spans="1:6">
      <c r="A47" s="59"/>
      <c r="B47" s="59"/>
    </row>
    <row r="48" spans="1:6">
      <c r="A48" s="59"/>
      <c r="B48" s="59"/>
    </row>
    <row r="49" spans="1:2">
      <c r="A49" s="59"/>
      <c r="B49" s="59"/>
    </row>
    <row r="50" spans="1:2">
      <c r="A50" s="59"/>
      <c r="B50" s="59"/>
    </row>
    <row r="51" spans="1:2">
      <c r="A51" s="59"/>
      <c r="B51" s="59"/>
    </row>
    <row r="52" spans="1:2">
      <c r="A52" s="59"/>
      <c r="B52" s="59"/>
    </row>
    <row r="53" spans="1:2">
      <c r="A53" s="59"/>
      <c r="B53" s="59"/>
    </row>
    <row r="54" spans="1:2">
      <c r="A54" s="59"/>
      <c r="B54" s="59"/>
    </row>
    <row r="55" spans="1:2">
      <c r="A55" s="59"/>
      <c r="B55" s="59"/>
    </row>
    <row r="56" spans="1:2">
      <c r="A56" s="59"/>
      <c r="B56" s="59"/>
    </row>
    <row r="57" spans="1:2">
      <c r="A57" s="59"/>
      <c r="B57" s="59"/>
    </row>
    <row r="58" spans="1:2">
      <c r="A58" s="59"/>
      <c r="B58" s="59"/>
    </row>
    <row r="59" spans="1:2">
      <c r="A59" s="59"/>
      <c r="B59" s="59"/>
    </row>
    <row r="60" spans="1:2">
      <c r="A60" s="59"/>
      <c r="B60" s="59"/>
    </row>
    <row r="61" spans="1:2">
      <c r="A61" s="59"/>
      <c r="B61" s="59"/>
    </row>
    <row r="62" spans="1:2">
      <c r="A62" s="59"/>
      <c r="B62" s="59"/>
    </row>
    <row r="63" spans="1:2">
      <c r="A63" s="59"/>
      <c r="B63" s="59"/>
    </row>
    <row r="64" spans="1:2">
      <c r="A64" s="59"/>
      <c r="B64" s="59"/>
    </row>
    <row r="65" spans="1:2">
      <c r="A65" s="59"/>
      <c r="B65" s="59"/>
    </row>
    <row r="66" spans="1:2">
      <c r="A66" s="59"/>
      <c r="B66" s="59"/>
    </row>
    <row r="67" spans="1:2">
      <c r="A67" s="59"/>
      <c r="B67" s="59"/>
    </row>
    <row r="68" spans="1:2">
      <c r="A68" s="59"/>
      <c r="B68" s="59"/>
    </row>
    <row r="69" spans="1:2">
      <c r="A69" s="59"/>
      <c r="B69" s="59"/>
    </row>
    <row r="70" spans="1:2">
      <c r="A70" s="59"/>
      <c r="B70" s="59"/>
    </row>
    <row r="71" spans="1:2">
      <c r="A71" s="59"/>
      <c r="B71" s="59"/>
    </row>
    <row r="72" spans="1:2">
      <c r="A72" s="59"/>
      <c r="B72" s="59"/>
    </row>
    <row r="73" spans="1:2">
      <c r="A73" s="59"/>
      <c r="B73" s="59"/>
    </row>
    <row r="74" spans="1:2">
      <c r="A74" s="59"/>
      <c r="B74" s="59"/>
    </row>
    <row r="75" spans="1:2">
      <c r="A75" s="59"/>
      <c r="B75" s="59"/>
    </row>
    <row r="76" spans="1:2">
      <c r="A76" s="59"/>
      <c r="B76" s="59"/>
    </row>
    <row r="77" spans="1:2">
      <c r="A77" s="59"/>
      <c r="B77" s="59"/>
    </row>
    <row r="78" spans="1:2">
      <c r="A78" s="59"/>
      <c r="B78" s="59"/>
    </row>
    <row r="79" spans="1:2">
      <c r="A79" s="59"/>
      <c r="B79" s="59"/>
    </row>
    <row r="80" spans="1:2">
      <c r="A80" s="59"/>
      <c r="B80" s="59"/>
    </row>
    <row r="81" spans="1:2">
      <c r="A81" s="59"/>
      <c r="B81" s="59"/>
    </row>
    <row r="82" spans="1:2">
      <c r="A82" s="59"/>
      <c r="B82" s="59"/>
    </row>
    <row r="83" spans="1:2">
      <c r="A83" s="59"/>
      <c r="B83" s="59"/>
    </row>
    <row r="84" spans="1:2">
      <c r="A84" s="59"/>
      <c r="B84" s="59"/>
    </row>
    <row r="85" spans="1:2">
      <c r="A85" s="59"/>
      <c r="B85" s="59"/>
    </row>
    <row r="86" spans="1:2">
      <c r="A86" s="59"/>
      <c r="B86" s="59"/>
    </row>
    <row r="87" spans="1:2">
      <c r="A87" s="59"/>
      <c r="B87" s="59"/>
    </row>
    <row r="88" spans="1:2">
      <c r="A88" s="59"/>
      <c r="B88" s="59"/>
    </row>
    <row r="89" spans="1:2">
      <c r="A89" s="59"/>
      <c r="B89" s="59"/>
    </row>
    <row r="90" spans="1:2">
      <c r="A90" s="59"/>
      <c r="B90" s="59"/>
    </row>
    <row r="91" spans="1:2">
      <c r="A91" s="59"/>
      <c r="B91" s="59"/>
    </row>
    <row r="92" spans="1:2">
      <c r="A92" s="59"/>
      <c r="B92" s="59"/>
    </row>
    <row r="93" spans="1:2">
      <c r="A93" s="59"/>
      <c r="B93" s="59"/>
    </row>
    <row r="94" spans="1:2">
      <c r="A94" s="59"/>
      <c r="B94" s="59"/>
    </row>
    <row r="95" spans="1:2">
      <c r="A95" s="59"/>
      <c r="B95" s="59"/>
    </row>
    <row r="96" spans="1:2">
      <c r="A96" s="59"/>
      <c r="B96" s="59"/>
    </row>
    <row r="97" spans="1:2">
      <c r="A97" s="59"/>
      <c r="B97" s="59"/>
    </row>
    <row r="98" spans="1:2">
      <c r="A98" s="59"/>
      <c r="B98" s="59"/>
    </row>
    <row r="99" spans="1:2">
      <c r="A99" s="59"/>
      <c r="B99" s="59"/>
    </row>
    <row r="100" spans="1:2">
      <c r="A100" s="59"/>
      <c r="B100" s="59"/>
    </row>
    <row r="101" spans="1:2">
      <c r="A101" s="59"/>
      <c r="B101" s="59"/>
    </row>
    <row r="102" spans="1:2">
      <c r="A102" s="59"/>
      <c r="B102" s="59"/>
    </row>
    <row r="103" spans="1:2">
      <c r="A103" s="59"/>
      <c r="B103" s="59"/>
    </row>
    <row r="104" spans="1:2">
      <c r="A104" s="59"/>
      <c r="B104" s="59"/>
    </row>
    <row r="105" spans="1:2">
      <c r="A105" s="59"/>
      <c r="B105" s="59"/>
    </row>
    <row r="106" spans="1:2">
      <c r="A106" s="59"/>
      <c r="B106" s="59"/>
    </row>
    <row r="107" spans="1:2">
      <c r="A107" s="59"/>
      <c r="B107" s="59"/>
    </row>
    <row r="108" spans="1:2">
      <c r="A108" s="59"/>
      <c r="B108" s="59"/>
    </row>
    <row r="109" spans="1:2">
      <c r="A109" s="59"/>
      <c r="B109" s="59"/>
    </row>
    <row r="110" spans="1:2">
      <c r="A110" s="59"/>
      <c r="B110" s="59"/>
    </row>
    <row r="111" spans="1:2">
      <c r="A111" s="59"/>
      <c r="B111" s="59"/>
    </row>
    <row r="112" spans="1:2">
      <c r="A112" s="59"/>
      <c r="B112" s="59"/>
    </row>
    <row r="113" spans="1:2">
      <c r="A113" s="59"/>
      <c r="B113" s="59"/>
    </row>
    <row r="114" spans="1:2">
      <c r="A114" s="59"/>
      <c r="B114" s="59"/>
    </row>
    <row r="115" spans="1:2">
      <c r="A115" s="59"/>
      <c r="B115" s="59"/>
    </row>
    <row r="116" spans="1:2">
      <c r="A116" s="59"/>
      <c r="B116" s="59"/>
    </row>
    <row r="117" spans="1:2">
      <c r="A117" s="59"/>
      <c r="B117" s="59"/>
    </row>
    <row r="118" spans="1:2">
      <c r="A118" s="59"/>
      <c r="B118" s="59"/>
    </row>
    <row r="119" spans="1:2">
      <c r="A119" s="59"/>
      <c r="B119" s="59"/>
    </row>
    <row r="120" spans="1:2">
      <c r="A120" s="59"/>
      <c r="B120" s="59"/>
    </row>
    <row r="121" spans="1:2">
      <c r="A121" s="59"/>
      <c r="B121" s="59"/>
    </row>
    <row r="122" spans="1:2">
      <c r="A122" s="59"/>
      <c r="B122" s="59"/>
    </row>
    <row r="123" spans="1:2">
      <c r="A123" s="59"/>
      <c r="B123" s="59"/>
    </row>
    <row r="124" spans="1:2">
      <c r="A124" s="59"/>
      <c r="B124" s="59"/>
    </row>
    <row r="125" spans="1:2">
      <c r="A125" s="59"/>
      <c r="B125" s="59"/>
    </row>
    <row r="126" spans="1:2">
      <c r="A126" s="59"/>
      <c r="B126" s="59"/>
    </row>
    <row r="127" spans="1:2">
      <c r="A127" s="59"/>
      <c r="B127" s="59"/>
    </row>
    <row r="128" spans="1:2">
      <c r="A128" s="59"/>
      <c r="B128" s="59"/>
    </row>
    <row r="129" spans="1:2">
      <c r="A129" s="59"/>
      <c r="B129" s="59"/>
    </row>
    <row r="130" spans="1:2">
      <c r="A130" s="59"/>
      <c r="B130" s="59"/>
    </row>
    <row r="131" spans="1:2">
      <c r="A131" s="59"/>
      <c r="B131" s="59"/>
    </row>
    <row r="132" spans="1:2">
      <c r="A132" s="59"/>
      <c r="B132" s="59"/>
    </row>
    <row r="133" spans="1:2">
      <c r="A133" s="59"/>
      <c r="B133" s="59"/>
    </row>
    <row r="134" spans="1:2">
      <c r="A134" s="59"/>
      <c r="B134" s="59"/>
    </row>
    <row r="135" spans="1:2">
      <c r="A135" s="59"/>
      <c r="B135" s="59"/>
    </row>
    <row r="136" spans="1:2">
      <c r="A136" s="59"/>
      <c r="B136" s="59"/>
    </row>
    <row r="137" spans="1:2">
      <c r="A137" s="59"/>
      <c r="B137" s="59"/>
    </row>
    <row r="138" spans="1:2">
      <c r="A138" s="59"/>
      <c r="B138" s="59"/>
    </row>
    <row r="139" spans="1:2">
      <c r="A139" s="59"/>
      <c r="B139" s="59"/>
    </row>
    <row r="140" spans="1:2">
      <c r="A140" s="59"/>
      <c r="B140" s="59"/>
    </row>
    <row r="141" spans="1:2">
      <c r="A141" s="59"/>
      <c r="B141" s="59"/>
    </row>
    <row r="142" spans="1:2">
      <c r="A142" s="59"/>
      <c r="B142" s="59"/>
    </row>
    <row r="143" spans="1:2">
      <c r="A143" s="59"/>
      <c r="B143" s="59"/>
    </row>
    <row r="144" spans="1:2">
      <c r="A144" s="59"/>
      <c r="B144" s="59"/>
    </row>
    <row r="145" spans="1:2">
      <c r="A145" s="59"/>
      <c r="B145" s="59"/>
    </row>
    <row r="146" spans="1:2">
      <c r="A146" s="59"/>
      <c r="B146" s="59"/>
    </row>
    <row r="147" spans="1:2">
      <c r="A147" s="59"/>
      <c r="B147" s="59"/>
    </row>
    <row r="148" spans="1:2">
      <c r="A148" s="59"/>
      <c r="B148" s="59"/>
    </row>
    <row r="149" spans="1:2">
      <c r="A149" s="59"/>
      <c r="B149" s="59"/>
    </row>
    <row r="150" spans="1:2">
      <c r="A150" s="59"/>
      <c r="B150" s="59"/>
    </row>
    <row r="151" spans="1:2">
      <c r="A151" s="59"/>
      <c r="B151" s="59"/>
    </row>
    <row r="152" spans="1:2">
      <c r="A152" s="59"/>
      <c r="B152" s="59"/>
    </row>
    <row r="153" spans="1:2">
      <c r="A153" s="59"/>
      <c r="B153" s="59"/>
    </row>
    <row r="154" spans="1:2">
      <c r="A154" s="59"/>
      <c r="B154" s="59"/>
    </row>
    <row r="155" spans="1:2">
      <c r="A155" s="59"/>
      <c r="B155" s="59"/>
    </row>
    <row r="156" spans="1:2">
      <c r="A156" s="59"/>
      <c r="B156" s="59"/>
    </row>
    <row r="157" spans="1:2">
      <c r="A157" s="59"/>
      <c r="B157" s="59"/>
    </row>
    <row r="158" spans="1:2">
      <c r="A158" s="59"/>
      <c r="B158" s="59"/>
    </row>
    <row r="159" spans="1:2">
      <c r="A159" s="59"/>
      <c r="B159" s="59"/>
    </row>
    <row r="160" spans="1:2">
      <c r="A160" s="59"/>
      <c r="B160" s="59"/>
    </row>
    <row r="161" spans="1:2">
      <c r="A161" s="59"/>
      <c r="B161" s="59"/>
    </row>
    <row r="162" spans="1:2">
      <c r="A162" s="59"/>
      <c r="B162" s="59"/>
    </row>
    <row r="163" spans="1:2">
      <c r="A163" s="59"/>
      <c r="B163" s="59"/>
    </row>
    <row r="164" spans="1:2">
      <c r="A164" s="59"/>
      <c r="B164" s="59"/>
    </row>
    <row r="165" spans="1:2">
      <c r="A165" s="59"/>
      <c r="B165" s="59"/>
    </row>
    <row r="166" spans="1:2">
      <c r="A166" s="59"/>
      <c r="B166" s="59"/>
    </row>
    <row r="167" spans="1:2">
      <c r="A167" s="59"/>
      <c r="B167" s="59"/>
    </row>
    <row r="168" spans="1:2">
      <c r="A168" s="59"/>
      <c r="B168" s="59"/>
    </row>
    <row r="169" spans="1:2">
      <c r="A169" s="59"/>
      <c r="B169" s="59"/>
    </row>
    <row r="170" spans="1:2">
      <c r="A170" s="59"/>
      <c r="B170" s="59"/>
    </row>
    <row r="171" spans="1:2">
      <c r="A171" s="59"/>
      <c r="B171" s="59"/>
    </row>
    <row r="172" spans="1:2">
      <c r="A172" s="59"/>
      <c r="B172" s="59"/>
    </row>
    <row r="173" spans="1:2">
      <c r="A173" s="59"/>
      <c r="B173" s="59"/>
    </row>
    <row r="174" spans="1:2">
      <c r="A174" s="59"/>
      <c r="B174" s="59"/>
    </row>
    <row r="175" spans="1:2">
      <c r="A175" s="59"/>
      <c r="B175" s="59"/>
    </row>
    <row r="176" spans="1:2">
      <c r="A176" s="59"/>
      <c r="B176" s="59"/>
    </row>
    <row r="177" spans="1:2">
      <c r="A177" s="59"/>
      <c r="B177" s="59"/>
    </row>
    <row r="178" spans="1:2">
      <c r="A178" s="59"/>
      <c r="B178" s="59"/>
    </row>
    <row r="179" spans="1:2">
      <c r="A179" s="59"/>
      <c r="B179" s="59"/>
    </row>
    <row r="180" spans="1:2">
      <c r="A180" s="59"/>
      <c r="B180" s="59"/>
    </row>
    <row r="181" spans="1:2">
      <c r="A181" s="59"/>
      <c r="B181" s="59"/>
    </row>
    <row r="182" spans="1:2">
      <c r="A182" s="59"/>
      <c r="B182" s="59"/>
    </row>
    <row r="183" spans="1:2">
      <c r="A183" s="59"/>
      <c r="B183" s="59"/>
    </row>
    <row r="184" spans="1:2">
      <c r="A184" s="59"/>
      <c r="B184" s="59"/>
    </row>
    <row r="185" spans="1:2">
      <c r="A185" s="59"/>
      <c r="B185" s="59"/>
    </row>
    <row r="186" spans="1:2">
      <c r="A186" s="59"/>
      <c r="B186" s="59"/>
    </row>
    <row r="187" spans="1:2">
      <c r="A187" s="59"/>
      <c r="B187" s="59"/>
    </row>
    <row r="188" spans="1:2">
      <c r="A188" s="59"/>
      <c r="B188" s="59"/>
    </row>
    <row r="189" spans="1:2">
      <c r="A189" s="59"/>
      <c r="B189" s="59"/>
    </row>
    <row r="190" spans="1:2">
      <c r="A190" s="59"/>
      <c r="B190" s="59"/>
    </row>
    <row r="191" spans="1:2">
      <c r="A191" s="59"/>
      <c r="B191" s="59"/>
    </row>
    <row r="192" spans="1:2">
      <c r="A192" s="59"/>
      <c r="B192" s="59"/>
    </row>
    <row r="193" spans="1:2">
      <c r="A193" s="59"/>
      <c r="B193" s="59"/>
    </row>
    <row r="194" spans="1:2">
      <c r="A194" s="59"/>
      <c r="B194" s="59"/>
    </row>
    <row r="195" spans="1:2">
      <c r="A195" s="59"/>
      <c r="B195" s="59"/>
    </row>
    <row r="196" spans="1:2">
      <c r="A196" s="59"/>
      <c r="B196" s="59"/>
    </row>
    <row r="197" spans="1:2">
      <c r="A197" s="59"/>
      <c r="B197" s="59"/>
    </row>
    <row r="198" spans="1:2">
      <c r="A198" s="59"/>
      <c r="B198" s="59"/>
    </row>
    <row r="199" spans="1:2">
      <c r="A199" s="59"/>
      <c r="B199" s="59"/>
    </row>
    <row r="200" spans="1:2">
      <c r="A200" s="59"/>
      <c r="B200" s="59"/>
    </row>
    <row r="201" spans="1:2">
      <c r="A201" s="59"/>
      <c r="B201" s="59"/>
    </row>
    <row r="202" spans="1:2">
      <c r="A202" s="59"/>
      <c r="B202" s="59"/>
    </row>
    <row r="203" spans="1:2">
      <c r="A203" s="59"/>
      <c r="B203" s="59"/>
    </row>
    <row r="204" spans="1:2">
      <c r="A204" s="59"/>
      <c r="B204" s="59"/>
    </row>
    <row r="205" spans="1:2">
      <c r="A205" s="59"/>
      <c r="B205" s="59"/>
    </row>
    <row r="206" spans="1:2">
      <c r="A206" s="59"/>
      <c r="B206" s="59"/>
    </row>
    <row r="207" spans="1:2">
      <c r="A207" s="59"/>
      <c r="B207" s="59"/>
    </row>
    <row r="208" spans="1:2">
      <c r="A208" s="59"/>
      <c r="B208" s="59"/>
    </row>
    <row r="209" spans="1:2">
      <c r="A209" s="59"/>
      <c r="B209" s="59"/>
    </row>
    <row r="210" spans="1:2">
      <c r="A210" s="59"/>
      <c r="B210" s="59"/>
    </row>
    <row r="211" spans="1:2">
      <c r="A211" s="59"/>
      <c r="B211" s="59"/>
    </row>
    <row r="212" spans="1:2">
      <c r="A212" s="59"/>
      <c r="B212" s="59"/>
    </row>
    <row r="213" spans="1:2">
      <c r="A213" s="59"/>
      <c r="B213" s="59"/>
    </row>
    <row r="214" spans="1:2">
      <c r="A214" s="59"/>
      <c r="B214" s="59"/>
    </row>
    <row r="215" spans="1:2">
      <c r="A215" s="59"/>
      <c r="B215" s="59"/>
    </row>
    <row r="216" spans="1:2">
      <c r="A216" s="59"/>
      <c r="B216" s="59"/>
    </row>
    <row r="217" spans="1:2">
      <c r="A217" s="59"/>
      <c r="B217" s="59"/>
    </row>
    <row r="218" spans="1:2">
      <c r="A218" s="59"/>
      <c r="B218" s="59"/>
    </row>
    <row r="219" spans="1:2">
      <c r="A219" s="59"/>
      <c r="B219" s="59"/>
    </row>
    <row r="220" spans="1:2">
      <c r="A220" s="59"/>
      <c r="B220" s="59"/>
    </row>
    <row r="221" spans="1:2">
      <c r="A221" s="59"/>
      <c r="B221" s="59"/>
    </row>
  </sheetData>
  <mergeCells count="10">
    <mergeCell ref="A1:J1"/>
    <mergeCell ref="I3:J3"/>
    <mergeCell ref="A3:A4"/>
    <mergeCell ref="B3:B4"/>
    <mergeCell ref="C3:C4"/>
    <mergeCell ref="D3:D4"/>
    <mergeCell ref="E3:E4"/>
    <mergeCell ref="F3:F4"/>
    <mergeCell ref="G3:G4"/>
    <mergeCell ref="H3:H4"/>
  </mergeCells>
  <phoneticPr fontId="38" type="noConversion"/>
  <pageMargins left="0.57999999999999996" right="0.27559055118110198" top="0.22" bottom="0.22" header="0.31496062992126" footer="0.16"/>
  <pageSetup paperSize="9" firstPageNumber="7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A21" sqref="A21"/>
    </sheetView>
  </sheetViews>
  <sheetFormatPr defaultColWidth="9" defaultRowHeight="14.25"/>
  <cols>
    <col min="1" max="1" width="31.875" style="4" customWidth="1"/>
    <col min="2" max="2" width="12.375" style="4" customWidth="1"/>
    <col min="3" max="3" width="13.75" style="5" customWidth="1"/>
    <col min="4" max="4" width="11.75" style="5" customWidth="1"/>
    <col min="5" max="5" width="13.375" style="5" customWidth="1"/>
    <col min="6" max="6" width="15.125" style="5" customWidth="1"/>
    <col min="7" max="7" width="14.625" style="5" customWidth="1"/>
    <col min="8" max="8" width="13.375" style="5" customWidth="1"/>
    <col min="9" max="10" width="9" style="5"/>
    <col min="11" max="11" width="9" style="6"/>
    <col min="12" max="16384" width="9" style="4"/>
  </cols>
  <sheetData>
    <row r="1" spans="1:12" ht="40.5" customHeight="1">
      <c r="A1" s="116" t="s">
        <v>77</v>
      </c>
      <c r="B1" s="116"/>
      <c r="C1" s="116"/>
      <c r="D1" s="116"/>
      <c r="E1" s="116"/>
      <c r="F1" s="116"/>
      <c r="G1" s="116"/>
      <c r="H1" s="116"/>
    </row>
    <row r="2" spans="1:12" ht="28.5" customHeight="1">
      <c r="A2" s="7" t="s">
        <v>78</v>
      </c>
      <c r="B2" s="7"/>
      <c r="C2" s="8"/>
      <c r="D2" s="8"/>
      <c r="E2" s="117" t="s">
        <v>79</v>
      </c>
      <c r="F2" s="117"/>
      <c r="G2" s="9"/>
      <c r="H2" s="8"/>
    </row>
    <row r="3" spans="1:12" s="1" customFormat="1" ht="35.25" customHeight="1">
      <c r="A3" s="104" t="s">
        <v>1</v>
      </c>
      <c r="B3" s="108" t="s">
        <v>3</v>
      </c>
      <c r="C3" s="118" t="s">
        <v>80</v>
      </c>
      <c r="D3" s="108" t="s">
        <v>6</v>
      </c>
      <c r="E3" s="118" t="s">
        <v>7</v>
      </c>
      <c r="F3" s="118" t="s">
        <v>81</v>
      </c>
      <c r="G3" s="118" t="s">
        <v>82</v>
      </c>
      <c r="H3" s="120" t="s">
        <v>83</v>
      </c>
      <c r="I3" s="21"/>
      <c r="J3" s="21"/>
      <c r="K3" s="22"/>
      <c r="L3" s="22"/>
    </row>
    <row r="4" spans="1:12" s="1" customFormat="1">
      <c r="A4" s="105"/>
      <c r="B4" s="109"/>
      <c r="C4" s="119"/>
      <c r="D4" s="109"/>
      <c r="E4" s="119"/>
      <c r="F4" s="119"/>
      <c r="G4" s="119"/>
      <c r="H4" s="121"/>
      <c r="I4" s="21"/>
      <c r="J4" s="21"/>
      <c r="K4" s="22"/>
      <c r="L4" s="22"/>
    </row>
    <row r="5" spans="1:12" s="2" customFormat="1" ht="45" customHeight="1">
      <c r="A5" s="10" t="s">
        <v>84</v>
      </c>
      <c r="B5" s="11">
        <f>SUM(B6:B7)</f>
        <v>86859</v>
      </c>
      <c r="C5" s="11">
        <f>SUM(C6:C7)</f>
        <v>18954</v>
      </c>
      <c r="D5" s="12">
        <f>IF(B5&lt;&gt;0,ROUND(C5/B5,4)*100,0)</f>
        <v>21.82</v>
      </c>
      <c r="E5" s="11">
        <f>SUM(E6:E7)</f>
        <v>28090</v>
      </c>
      <c r="F5" s="13">
        <f>C5-E5</f>
        <v>-9136</v>
      </c>
      <c r="G5" s="13">
        <f>F5/E5*100</f>
        <v>-32.524029903880397</v>
      </c>
      <c r="H5" s="14"/>
      <c r="I5" s="23"/>
      <c r="J5" s="23"/>
      <c r="K5" s="24"/>
      <c r="L5" s="25"/>
    </row>
    <row r="6" spans="1:12" s="2" customFormat="1" ht="45" customHeight="1">
      <c r="A6" s="10" t="s">
        <v>85</v>
      </c>
      <c r="B6" s="11">
        <v>56389</v>
      </c>
      <c r="C6" s="15">
        <v>15358</v>
      </c>
      <c r="D6" s="12">
        <f>IF(B6&lt;&gt;0,ROUND(C6/B6,4)*100,0)</f>
        <v>27.24</v>
      </c>
      <c r="E6" s="15">
        <v>14333</v>
      </c>
      <c r="F6" s="13">
        <f>C6-E6</f>
        <v>1025</v>
      </c>
      <c r="G6" s="13">
        <f>F6/E6*100</f>
        <v>7.1513291006767599</v>
      </c>
      <c r="H6" s="16"/>
      <c r="I6" s="23"/>
      <c r="J6" s="23"/>
      <c r="K6" s="24"/>
      <c r="L6" s="25"/>
    </row>
    <row r="7" spans="1:12" s="3" customFormat="1" ht="45" customHeight="1">
      <c r="A7" s="10" t="s">
        <v>86</v>
      </c>
      <c r="B7" s="17">
        <v>30470</v>
      </c>
      <c r="C7" s="18">
        <v>3596</v>
      </c>
      <c r="D7" s="12">
        <f>IF(B7&lt;&gt;0,ROUND(C7/B7,4)*100,0)</f>
        <v>11.8</v>
      </c>
      <c r="E7" s="18">
        <v>13757</v>
      </c>
      <c r="F7" s="13">
        <f>C7-E7</f>
        <v>-10161</v>
      </c>
      <c r="G7" s="13">
        <f>F7/E7*100</f>
        <v>-73.8605800683289</v>
      </c>
      <c r="H7" s="16"/>
      <c r="I7" s="26"/>
      <c r="J7" s="26"/>
      <c r="K7" s="27"/>
      <c r="L7" s="28"/>
    </row>
    <row r="8" spans="1:12" s="3" customFormat="1" ht="45" customHeight="1">
      <c r="A8" s="19" t="s">
        <v>87</v>
      </c>
      <c r="B8" s="17">
        <v>50000</v>
      </c>
      <c r="C8" s="18">
        <v>6854</v>
      </c>
      <c r="D8" s="12">
        <f>IF(B8&lt;&gt;0,ROUND(C8/B8,4)*100,0)</f>
        <v>13.71</v>
      </c>
      <c r="E8" s="18">
        <v>11032</v>
      </c>
      <c r="F8" s="13">
        <f>C8-E8</f>
        <v>-4178</v>
      </c>
      <c r="G8" s="13">
        <f>F8/E8*100</f>
        <v>-37.8716461203771</v>
      </c>
      <c r="H8" s="14"/>
      <c r="I8" s="26"/>
      <c r="J8" s="26"/>
      <c r="K8" s="27"/>
      <c r="L8" s="28"/>
    </row>
    <row r="9" spans="1:12" ht="21" customHeight="1">
      <c r="A9" s="122"/>
      <c r="B9" s="122"/>
      <c r="C9" s="122"/>
      <c r="D9" s="122"/>
      <c r="E9" s="122"/>
      <c r="F9" s="122"/>
      <c r="G9" s="122"/>
      <c r="H9" s="122"/>
      <c r="K9" s="29"/>
      <c r="L9" s="30"/>
    </row>
    <row r="10" spans="1:12" ht="21" customHeight="1">
      <c r="A10" s="123"/>
      <c r="B10" s="123"/>
      <c r="C10" s="123"/>
      <c r="D10" s="123"/>
      <c r="E10" s="123"/>
      <c r="F10" s="123"/>
      <c r="G10" s="123"/>
      <c r="H10" s="123"/>
      <c r="K10" s="29"/>
      <c r="L10" s="30"/>
    </row>
    <row r="11" spans="1:12" ht="21" customHeight="1">
      <c r="C11" s="20"/>
      <c r="D11" s="20"/>
      <c r="E11" s="20"/>
      <c r="F11" s="20"/>
      <c r="G11" s="20"/>
      <c r="H11" s="20"/>
    </row>
  </sheetData>
  <mergeCells count="11">
    <mergeCell ref="A9:H10"/>
    <mergeCell ref="A1:H1"/>
    <mergeCell ref="E2:F2"/>
    <mergeCell ref="A3:A4"/>
    <mergeCell ref="B3:B4"/>
    <mergeCell ref="C3:C4"/>
    <mergeCell ref="D3:D4"/>
    <mergeCell ref="E3:E4"/>
    <mergeCell ref="F3:F4"/>
    <mergeCell ref="G3:G4"/>
    <mergeCell ref="H3:H4"/>
  </mergeCells>
  <phoneticPr fontId="38" type="noConversion"/>
  <pageMargins left="0.66874999999999996" right="0.43263888888888902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收入</vt:lpstr>
      <vt:lpstr>支出</vt:lpstr>
      <vt:lpstr>3月实际完成数</vt:lpstr>
      <vt:lpstr>收入!Print_Titles</vt:lpstr>
      <vt:lpstr>支出!Print_Titles</vt:lpstr>
    </vt:vector>
  </TitlesOfParts>
  <Company>czjwork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LenHKl</cp:lastModifiedBy>
  <cp:lastPrinted>2023-01-28T09:27:00Z</cp:lastPrinted>
  <dcterms:created xsi:type="dcterms:W3CDTF">2001-07-03T09:54:00Z</dcterms:created>
  <dcterms:modified xsi:type="dcterms:W3CDTF">2024-04-08T09:45:18Z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1636F203241F4C6CB4F05D3485261FB2_13</vt:lpwstr>
  </property>
</Properties>
</file>