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H30" i="2"/>
  <c r="I30" s="1"/>
  <c r="F30"/>
  <c r="H28"/>
  <c r="I28" s="1"/>
  <c r="F28"/>
  <c r="H27"/>
  <c r="F27"/>
  <c r="H26"/>
  <c r="I26" s="1"/>
  <c r="F26"/>
  <c r="H25"/>
  <c r="I25" s="1"/>
  <c r="F25"/>
  <c r="H24"/>
  <c r="I24" s="1"/>
  <c r="F24"/>
  <c r="H23"/>
  <c r="F23"/>
  <c r="H22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I10" s="1"/>
  <c r="F10"/>
  <c r="H9"/>
  <c r="F9"/>
  <c r="H8"/>
  <c r="F8"/>
  <c r="H7"/>
  <c r="I7" s="1"/>
  <c r="F7"/>
  <c r="G6"/>
  <c r="G5" s="1"/>
  <c r="E6"/>
  <c r="D6"/>
  <c r="D5" s="1"/>
  <c r="C6"/>
  <c r="C5" s="1"/>
  <c r="H38" i="1"/>
  <c r="I38" s="1"/>
  <c r="F38"/>
  <c r="H37"/>
  <c r="I37" s="1"/>
  <c r="F37"/>
  <c r="H36"/>
  <c r="I36" s="1"/>
  <c r="F36"/>
  <c r="H34"/>
  <c r="I34" s="1"/>
  <c r="F34"/>
  <c r="H33"/>
  <c r="F33"/>
  <c r="H32"/>
  <c r="I32" s="1"/>
  <c r="F32"/>
  <c r="H31"/>
  <c r="I31" s="1"/>
  <c r="F31"/>
  <c r="H30"/>
  <c r="F30"/>
  <c r="H29"/>
  <c r="F29"/>
  <c r="H28"/>
  <c r="F28"/>
  <c r="H27"/>
  <c r="I27" s="1"/>
  <c r="F27"/>
  <c r="H26"/>
  <c r="I26" s="1"/>
  <c r="F26"/>
  <c r="G25"/>
  <c r="E25"/>
  <c r="E24" s="1"/>
  <c r="D25"/>
  <c r="D24" s="1"/>
  <c r="C25"/>
  <c r="C24" s="1"/>
  <c r="H23"/>
  <c r="F23"/>
  <c r="H22"/>
  <c r="I22" s="1"/>
  <c r="F22"/>
  <c r="H21"/>
  <c r="F21"/>
  <c r="H20"/>
  <c r="I20" s="1"/>
  <c r="F20"/>
  <c r="H19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F11"/>
  <c r="H10"/>
  <c r="F10"/>
  <c r="H9"/>
  <c r="I9" s="1"/>
  <c r="F9"/>
  <c r="H8"/>
  <c r="I8" s="1"/>
  <c r="F8"/>
  <c r="G7"/>
  <c r="E7"/>
  <c r="D7"/>
  <c r="C7"/>
  <c r="F7" l="1"/>
  <c r="C6"/>
  <c r="C5" s="1"/>
  <c r="H25"/>
  <c r="I25" s="1"/>
  <c r="H7"/>
  <c r="I7" s="1"/>
  <c r="F6" i="2"/>
  <c r="F24" i="1"/>
  <c r="F25"/>
  <c r="G24"/>
  <c r="H24" s="1"/>
  <c r="I24" s="1"/>
  <c r="E5" i="2"/>
  <c r="H6"/>
  <c r="I6" s="1"/>
  <c r="D6" i="1"/>
  <c r="D5" s="1"/>
  <c r="E6"/>
  <c r="G6" l="1"/>
  <c r="G5" s="1"/>
  <c r="F5" i="2"/>
  <c r="H5"/>
  <c r="I5" s="1"/>
  <c r="E5" i="1"/>
  <c r="F5" s="1"/>
  <c r="F6"/>
  <c r="H6" l="1"/>
  <c r="I6" s="1"/>
  <c r="H5"/>
  <c r="I5" s="1"/>
</calcChain>
</file>

<file path=xl/sharedStrings.xml><?xml version="1.0" encoding="utf-8"?>
<sst xmlns="http://schemas.openxmlformats.org/spreadsheetml/2006/main" count="85" uniqueCount="77">
  <si>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</si>
  <si>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</si>
  <si>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</si>
  <si>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</si>
  <si>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</si>
  <si>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</si>
  <si>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</si>
  <si>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</si>
  <si>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</si>
  <si>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</si>
  <si>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</si>
  <si>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</si>
  <si>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</si>
  <si>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</si>
  <si>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</si>
  <si>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</si>
  <si>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</si>
  <si>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</si>
  <si>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</si>
  <si>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</si>
  <si>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</si>
  <si>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</si>
  <si>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</si>
  <si>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</si>
  <si>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</si>
  <si>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</si>
  <si>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</si>
  <si>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</si>
  <si>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</si>
  <si>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</si>
  <si>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</si>
  <si>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</si>
  <si>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</si>
  <si>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</si>
  <si>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</si>
  <si>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</si>
  <si>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</si>
  <si>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</si>
  <si>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</si>
  <si>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</si>
  <si>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</si>
  <si>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</si>
  <si>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</si>
  <si>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</si>
  <si>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</si>
  <si>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</si>
  <si>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</si>
  <si>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</si>
  <si>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</si>
  <si>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</si>
  <si>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</si>
  <si>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</si>
  <si>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</si>
  <si>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</si>
  <si>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</si>
  <si>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</si>
  <si>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</si>
  <si>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</si>
  <si>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</si>
  <si>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</si>
  <si>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</si>
  <si>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</si>
  <si>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</si>
  <si>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</si>
  <si>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</si>
  <si>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</si>
  <si>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</si>
  <si>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</si>
  <si>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</si>
  <si>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</si>
  <si>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</si>
  <si>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</si>
  <si>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</si>
  <si>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</si>
  <si>
    <t xml:space="preserve">      其他专项收入（森林植被恢复费）</t>
    <phoneticPr fontId="37" type="noConversion"/>
  </si>
  <si>
    <t>楚雄高新区2023年8月地方财政收入分项目执行情况表</t>
    <phoneticPr fontId="37" type="noConversion"/>
  </si>
  <si>
    <t>高新区2023年8月地方财政支出分项目执行情况表</t>
    <phoneticPr fontId="37" type="noConversion"/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</si>
</sst>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_(&quot;$&quot;* #,##0_);_(&quot;$&quot;* \(#,##0\);_(&quot;$&quot;* &quot;-&quot;_);_(@_)"/>
    <numFmt numFmtId="178" formatCode="#,##0.0_);\(#,##0.0\)"/>
    <numFmt numFmtId="179" formatCode="yy\.mm\.dd"/>
    <numFmt numFmtId="180" formatCode="&quot;$&quot;#,##0_);[Red]\(&quot;$&quot;#,##0\)"/>
    <numFmt numFmtId="181" formatCode="&quot;$&quot;\ #,##0.00_-;[Red]&quot;$&quot;\ #,##0.00\-"/>
    <numFmt numFmtId="182" formatCode="_(&quot;$&quot;* #,##0.00_);_(&quot;$&quot;* \(#,##0.00\);_(&quot;$&quot;* &quot;-&quot;??_);_(@_)"/>
    <numFmt numFmtId="183" formatCode="_-* #,##0_-;\-* #,##0_-;_-* &quot;-&quot;_-;_-@_-"/>
    <numFmt numFmtId="184" formatCode="#,##0;\(#,##0\)"/>
    <numFmt numFmtId="185" formatCode="_-* #,##0.00_-;\-* #,##0.00_-;_-* &quot;-&quot;??_-;_-@_-"/>
    <numFmt numFmtId="186" formatCode="_-&quot;$&quot;\ * #,##0.00_-;_-&quot;$&quot;\ * #,##0.00\-;_-&quot;$&quot;\ * &quot;-&quot;??_-;_-@_-"/>
    <numFmt numFmtId="187" formatCode="\$#,##0.00;\(\$#,##0.00\)"/>
    <numFmt numFmtId="188" formatCode="\$#,##0;\(\$#,##0\)"/>
    <numFmt numFmtId="189" formatCode="0.00_ "/>
    <numFmt numFmtId="190" formatCode="&quot;$&quot;#,##0.00_);[Red]\(&quot;$&quot;#,##0.00\)"/>
    <numFmt numFmtId="191" formatCode="&quot;$&quot;\ #,##0_-;[Red]&quot;$&quot;\ #,##0\-"/>
    <numFmt numFmtId="192" formatCode="#,##0_ ;[Red]\-#,##0\ "/>
    <numFmt numFmtId="193" formatCode="#,##0_);[Red]\(#,##0\)"/>
    <numFmt numFmtId="194" formatCode="0_);[Red]\(0\)"/>
    <numFmt numFmtId="195" formatCode="_ * #,##0_ ;_ * \-#,##0_ ;_ * &quot;-&quot;??_ ;_ @_ "/>
    <numFmt numFmtId="196" formatCode="#,##0.0_);[Red]\(#,##0.0\)"/>
    <numFmt numFmtId="197" formatCode="#,##0.0_ ;[Red]\-#,##0.0\ "/>
    <numFmt numFmtId="198" formatCode="0.0_ "/>
    <numFmt numFmtId="199" formatCode="#,##0_ "/>
    <numFmt numFmtId="200" formatCode="0.0_ ;[Red]\-0.0\ "/>
  </numFmts>
  <fonts count="39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0"/>
      <name val="Geneva"/>
      <family val="1"/>
    </font>
    <font>
      <sz val="10"/>
      <name val="MS Sans Serif"/>
      <family val="1"/>
    </font>
    <font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1" fillId="0" borderId="0">
      <alignment horizontal="center" wrapText="1"/>
      <protection locked="0"/>
    </xf>
    <xf numFmtId="0" fontId="12" fillId="4" borderId="0" applyNumberFormat="0" applyBorder="0" applyAlignment="0" applyProtection="0"/>
    <xf numFmtId="43" fontId="8" fillId="0" borderId="0" applyFont="0" applyFill="0" applyBorder="0" applyAlignment="0" applyProtection="0"/>
    <xf numFmtId="179" fontId="13" fillId="0" borderId="6" applyFill="0" applyProtection="0">
      <alignment horizontal="right"/>
    </xf>
    <xf numFmtId="0" fontId="14" fillId="5" borderId="0" applyNumberFormat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15" fillId="0" borderId="0"/>
    <xf numFmtId="0" fontId="8" fillId="0" borderId="0"/>
    <xf numFmtId="0" fontId="16" fillId="0" borderId="0"/>
    <xf numFmtId="0" fontId="15" fillId="0" borderId="0">
      <protection locked="0"/>
    </xf>
    <xf numFmtId="0" fontId="5" fillId="0" borderId="0"/>
    <xf numFmtId="0" fontId="17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6" fillId="0" borderId="0"/>
    <xf numFmtId="0" fontId="5" fillId="0" borderId="0"/>
    <xf numFmtId="0" fontId="12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Alignment="0" applyProtection="0"/>
    <xf numFmtId="0" fontId="12" fillId="6" borderId="0" applyNumberFormat="0" applyBorder="0" applyAlignment="0" applyProtection="0"/>
    <xf numFmtId="181" fontId="13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182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183" fontId="13" fillId="0" borderId="0" applyFont="0" applyFill="0" applyBorder="0" applyAlignment="0" applyProtection="0"/>
    <xf numFmtId="184" fontId="18" fillId="0" borderId="0"/>
    <xf numFmtId="18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  <xf numFmtId="186" fontId="13" fillId="0" borderId="0" applyFont="0" applyFill="0" applyBorder="0" applyAlignment="0" applyProtection="0"/>
    <xf numFmtId="187" fontId="18" fillId="0" borderId="0"/>
    <xf numFmtId="15" fontId="17" fillId="0" borderId="0"/>
    <xf numFmtId="188" fontId="18" fillId="0" borderId="0"/>
    <xf numFmtId="38" fontId="20" fillId="16" borderId="0" applyNumberFormat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10" fontId="20" fillId="17" borderId="3" applyNumberFormat="0" applyBorder="0" applyAlignment="0" applyProtection="0"/>
    <xf numFmtId="178" fontId="22" fillId="18" borderId="0"/>
    <xf numFmtId="178" fontId="23" fillId="19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13" fillId="0" borderId="0" applyFont="0" applyFill="0" applyBorder="0" applyAlignment="0" applyProtection="0"/>
    <xf numFmtId="18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8" fillId="0" borderId="0"/>
    <xf numFmtId="37" fontId="24" fillId="0" borderId="0"/>
    <xf numFmtId="191" fontId="13" fillId="0" borderId="0"/>
    <xf numFmtId="0" fontId="15" fillId="0" borderId="0"/>
    <xf numFmtId="3" fontId="17" fillId="0" borderId="0" applyFont="0" applyFill="0" applyBorder="0" applyAlignment="0" applyProtection="0"/>
    <xf numFmtId="14" fontId="11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13" fontId="13" fillId="0" borderId="0" applyFont="0" applyFill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25" fillId="0" borderId="9">
      <alignment horizontal="center"/>
    </xf>
    <xf numFmtId="0" fontId="17" fillId="20" borderId="0" applyNumberFormat="0" applyFont="0" applyBorder="0" applyAlignment="0" applyProtection="0"/>
    <xf numFmtId="0" fontId="26" fillId="21" borderId="10">
      <protection locked="0"/>
    </xf>
    <xf numFmtId="0" fontId="27" fillId="0" borderId="0"/>
    <xf numFmtId="0" fontId="26" fillId="21" borderId="10">
      <protection locked="0"/>
    </xf>
    <xf numFmtId="0" fontId="26" fillId="21" borderId="10">
      <protection locked="0"/>
    </xf>
    <xf numFmtId="177" fontId="13" fillId="0" borderId="0" applyFont="0" applyFill="0" applyBorder="0" applyAlignment="0" applyProtection="0"/>
    <xf numFmtId="0" fontId="13" fillId="0" borderId="2" applyNumberFormat="0" applyFill="0" applyProtection="0">
      <alignment horizontal="right"/>
    </xf>
    <xf numFmtId="0" fontId="28" fillId="0" borderId="2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0" borderId="6" applyNumberFormat="0" applyFill="0" applyProtection="0">
      <alignment horizontal="center"/>
    </xf>
    <xf numFmtId="0" fontId="32" fillId="2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" fontId="3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1" fillId="0" borderId="6" applyNumberFormat="0" applyFill="0" applyProtection="0">
      <alignment horizontal="left"/>
    </xf>
    <xf numFmtId="0" fontId="17" fillId="0" borderId="0"/>
    <xf numFmtId="41" fontId="8" fillId="0" borderId="0" applyFont="0" applyFill="0" applyBorder="0" applyAlignment="0" applyProtection="0"/>
    <xf numFmtId="4" fontId="17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3" fillId="0" borderId="2" applyNumberFormat="0" applyFill="0" applyProtection="0">
      <alignment horizontal="left"/>
    </xf>
    <xf numFmtId="1" fontId="13" fillId="0" borderId="6" applyFill="0" applyProtection="0">
      <alignment horizontal="center"/>
    </xf>
    <xf numFmtId="0" fontId="17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93" fontId="2" fillId="0" borderId="0" xfId="0" applyNumberFormat="1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93" fontId="4" fillId="0" borderId="3" xfId="3" applyNumberFormat="1" applyFont="1" applyBorder="1" applyAlignment="1" applyProtection="1">
      <alignment horizontal="right" vertical="center"/>
    </xf>
    <xf numFmtId="196" fontId="5" fillId="0" borderId="3" xfId="6" applyNumberFormat="1" applyFont="1" applyFill="1" applyBorder="1" applyAlignment="1" applyProtection="1">
      <alignment horizontal="right" vertical="center"/>
      <protection locked="0"/>
    </xf>
    <xf numFmtId="192" fontId="5" fillId="0" borderId="3" xfId="3" applyNumberFormat="1" applyFont="1" applyBorder="1" applyAlignment="1" applyProtection="1">
      <alignment horizontal="right" vertical="center"/>
    </xf>
    <xf numFmtId="193" fontId="5" fillId="0" borderId="3" xfId="3" applyNumberFormat="1" applyFont="1" applyBorder="1" applyAlignment="1" applyProtection="1">
      <alignment horizontal="right" vertical="center"/>
    </xf>
    <xf numFmtId="193" fontId="4" fillId="2" borderId="3" xfId="0" applyNumberFormat="1" applyFont="1" applyFill="1" applyBorder="1" applyAlignment="1" applyProtection="1">
      <alignment horizontal="right" vertical="center"/>
    </xf>
    <xf numFmtId="193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4" fontId="0" fillId="0" borderId="0" xfId="0" applyNumberFormat="1" applyAlignment="1" applyProtection="1">
      <alignment horizontal="right"/>
      <protection locked="0"/>
    </xf>
    <xf numFmtId="189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6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95" fontId="4" fillId="0" borderId="3" xfId="3" applyNumberFormat="1" applyFont="1" applyBorder="1" applyAlignment="1" applyProtection="1">
      <alignment horizontal="right"/>
    </xf>
    <xf numFmtId="198" fontId="4" fillId="0" borderId="3" xfId="6" applyNumberFormat="1" applyFont="1" applyBorder="1" applyAlignment="1" applyProtection="1">
      <alignment horizontal="right"/>
    </xf>
    <xf numFmtId="0" fontId="7" fillId="3" borderId="3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198" fontId="5" fillId="0" borderId="3" xfId="6" applyNumberFormat="1" applyFont="1" applyBorder="1" applyAlignment="1" applyProtection="1">
      <alignment horizontal="right"/>
    </xf>
    <xf numFmtId="0" fontId="8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  <protection locked="0"/>
    </xf>
    <xf numFmtId="189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89" fontId="1" fillId="0" borderId="3" xfId="0" applyNumberFormat="1" applyFont="1" applyBorder="1" applyAlignment="1" applyProtection="1">
      <alignment horizontal="center" vertical="distributed"/>
      <protection locked="0"/>
    </xf>
    <xf numFmtId="197" fontId="4" fillId="0" borderId="3" xfId="6" applyNumberFormat="1" applyFont="1" applyBorder="1" applyAlignment="1" applyProtection="1">
      <alignment horizontal="right"/>
    </xf>
    <xf numFmtId="197" fontId="5" fillId="0" borderId="3" xfId="6" applyNumberFormat="1" applyFont="1" applyBorder="1" applyAlignment="1" applyProtection="1">
      <alignment horizontal="right"/>
    </xf>
    <xf numFmtId="197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99" fontId="2" fillId="0" borderId="0" xfId="0" applyNumberFormat="1" applyFont="1" applyAlignment="1" applyProtection="1">
      <alignment horizontal="right"/>
      <protection locked="0"/>
    </xf>
    <xf numFmtId="189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3" fontId="9" fillId="0" borderId="0" xfId="0" applyNumberFormat="1" applyFont="1" applyFill="1" applyBorder="1" applyAlignment="1" applyProtection="1">
      <alignment horizontal="right"/>
      <protection locked="0"/>
    </xf>
    <xf numFmtId="193" fontId="2" fillId="0" borderId="0" xfId="0" applyNumberFormat="1" applyFont="1" applyBorder="1" applyAlignment="1" applyProtection="1">
      <alignment horizontal="right"/>
      <protection locked="0"/>
    </xf>
    <xf numFmtId="199" fontId="0" fillId="0" borderId="0" xfId="0" applyNumberFormat="1" applyFont="1" applyFill="1" applyBorder="1" applyAlignment="1" applyProtection="1">
      <alignment horizontal="right"/>
      <protection locked="0"/>
    </xf>
    <xf numFmtId="199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193" fontId="4" fillId="0" borderId="2" xfId="0" applyNumberFormat="1" applyFont="1" applyBorder="1" applyAlignment="1" applyProtection="1">
      <alignment horizontal="right" vertical="center"/>
      <protection locked="0"/>
    </xf>
    <xf numFmtId="192" fontId="4" fillId="0" borderId="2" xfId="0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vertical="center" wrapText="1"/>
    </xf>
    <xf numFmtId="193" fontId="5" fillId="0" borderId="3" xfId="3" applyNumberFormat="1" applyFont="1" applyBorder="1" applyAlignment="1" applyProtection="1">
      <alignment horizontal="right" vertical="center"/>
      <protection locked="0"/>
    </xf>
    <xf numFmtId="192" fontId="5" fillId="0" borderId="2" xfId="0" applyNumberFormat="1" applyFont="1" applyBorder="1" applyAlignment="1" applyProtection="1">
      <alignment horizontal="right" vertical="center"/>
      <protection locked="0"/>
    </xf>
    <xf numFmtId="192" fontId="5" fillId="0" borderId="3" xfId="3" applyNumberFormat="1" applyFont="1" applyBorder="1" applyAlignment="1" applyProtection="1">
      <alignment horizontal="right" vertical="center"/>
      <protection locked="0"/>
    </xf>
    <xf numFmtId="193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199" fontId="5" fillId="0" borderId="3" xfId="3" applyNumberFormat="1" applyFont="1" applyBorder="1" applyAlignment="1" applyProtection="1">
      <alignment horizontal="right" vertical="center"/>
      <protection locked="0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193" fontId="4" fillId="2" borderId="2" xfId="0" applyNumberFormat="1" applyFont="1" applyFill="1" applyBorder="1" applyAlignment="1" applyProtection="1">
      <alignment horizontal="right" vertical="center"/>
    </xf>
    <xf numFmtId="189" fontId="9" fillId="0" borderId="0" xfId="0" applyNumberFormat="1" applyFont="1" applyFill="1" applyBorder="1" applyAlignment="1" applyProtection="1">
      <alignment horizontal="right"/>
      <protection locked="0"/>
    </xf>
    <xf numFmtId="198" fontId="4" fillId="0" borderId="3" xfId="3" applyNumberFormat="1" applyFont="1" applyBorder="1" applyAlignment="1" applyProtection="1">
      <alignment horizontal="right" vertical="center"/>
    </xf>
    <xf numFmtId="193" fontId="1" fillId="0" borderId="0" xfId="0" applyNumberFormat="1" applyFont="1" applyAlignment="1" applyProtection="1">
      <alignment horizontal="right"/>
      <protection locked="0"/>
    </xf>
    <xf numFmtId="200" fontId="4" fillId="0" borderId="3" xfId="3" applyNumberFormat="1" applyFont="1" applyBorder="1" applyAlignment="1" applyProtection="1">
      <alignment horizontal="right" vertical="center"/>
    </xf>
    <xf numFmtId="200" fontId="5" fillId="0" borderId="3" xfId="3" applyNumberFormat="1" applyFont="1" applyBorder="1" applyAlignment="1" applyProtection="1">
      <alignment horizontal="right" vertical="center"/>
    </xf>
    <xf numFmtId="193" fontId="0" fillId="0" borderId="0" xfId="0" applyNumberFormat="1" applyFont="1" applyAlignment="1" applyProtection="1">
      <alignment horizontal="right"/>
      <protection locked="0"/>
    </xf>
    <xf numFmtId="193" fontId="38" fillId="0" borderId="3" xfId="3" applyNumberFormat="1" applyFont="1" applyBorder="1" applyAlignment="1" applyProtection="1">
      <alignment horizontal="right" vertical="center"/>
      <protection locked="0"/>
    </xf>
    <xf numFmtId="199" fontId="38" fillId="0" borderId="3" xfId="3" applyNumberFormat="1" applyFont="1" applyBorder="1" applyAlignment="1" applyProtection="1">
      <alignment horizontal="right" vertical="center"/>
      <protection locked="0"/>
    </xf>
    <xf numFmtId="193" fontId="38" fillId="0" borderId="3" xfId="3" applyNumberFormat="1" applyFont="1" applyBorder="1" applyAlignment="1" applyProtection="1">
      <alignment horizontal="right" vertical="center"/>
    </xf>
    <xf numFmtId="192" fontId="38" fillId="0" borderId="3" xfId="3" applyNumberFormat="1" applyFont="1" applyBorder="1" applyAlignment="1" applyProtection="1">
      <alignment horizontal="right" vertical="center"/>
      <protection locked="0"/>
    </xf>
    <xf numFmtId="193" fontId="38" fillId="0" borderId="2" xfId="0" applyNumberFormat="1" applyFont="1" applyBorder="1" applyAlignment="1" applyProtection="1">
      <alignment horizontal="right" vertical="center"/>
      <protection locked="0"/>
    </xf>
    <xf numFmtId="195" fontId="4" fillId="0" borderId="3" xfId="3" applyNumberFormat="1" applyFont="1" applyBorder="1" applyAlignment="1" applyProtection="1">
      <alignment horizontal="right" vertical="center"/>
    </xf>
    <xf numFmtId="195" fontId="5" fillId="0" borderId="3" xfId="3" applyNumberFormat="1" applyFont="1" applyBorder="1" applyAlignment="1" applyProtection="1">
      <alignment horizontal="right" vertical="center"/>
      <protection locked="0"/>
    </xf>
    <xf numFmtId="43" fontId="5" fillId="0" borderId="3" xfId="3" applyNumberFormat="1" applyFont="1" applyBorder="1" applyAlignment="1" applyProtection="1">
      <alignment horizontal="right" vertical="center"/>
      <protection locked="0"/>
    </xf>
    <xf numFmtId="194" fontId="0" fillId="0" borderId="3" xfId="0" applyNumberFormat="1" applyBorder="1" applyAlignment="1" applyProtection="1">
      <alignment horizontal="right" vertical="center"/>
      <protection locked="0"/>
    </xf>
    <xf numFmtId="192" fontId="0" fillId="0" borderId="3" xfId="0" applyNumberFormat="1" applyBorder="1" applyAlignment="1" applyProtection="1">
      <alignment horizontal="right" vertical="center"/>
      <protection locked="0"/>
    </xf>
    <xf numFmtId="193" fontId="5" fillId="0" borderId="3" xfId="3" applyNumberFormat="1" applyFont="1" applyBorder="1" applyAlignment="1" applyProtection="1">
      <alignment horizontal="right"/>
      <protection locked="0"/>
    </xf>
    <xf numFmtId="193" fontId="5" fillId="0" borderId="3" xfId="3" applyNumberFormat="1" applyFont="1" applyBorder="1" applyAlignment="1" applyProtection="1">
      <alignment horizontal="right"/>
    </xf>
    <xf numFmtId="194" fontId="0" fillId="0" borderId="3" xfId="0" applyNumberFormat="1" applyBorder="1" applyAlignment="1" applyProtection="1">
      <alignment horizontal="right"/>
      <protection locked="0"/>
    </xf>
    <xf numFmtId="193" fontId="10" fillId="0" borderId="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3" fontId="1" fillId="0" borderId="4" xfId="0" applyNumberFormat="1" applyFont="1" applyBorder="1" applyAlignment="1" applyProtection="1">
      <alignment horizontal="center" vertical="center" wrapText="1"/>
      <protection locked="0"/>
    </xf>
    <xf numFmtId="193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distributed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193" fontId="1" fillId="0" borderId="1" xfId="0" applyNumberFormat="1" applyFont="1" applyBorder="1" applyAlignment="1" applyProtection="1">
      <alignment horizontal="center" vertical="distributed"/>
      <protection locked="0"/>
    </xf>
    <xf numFmtId="193" fontId="1" fillId="0" borderId="2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distributed"/>
      <protection locked="0"/>
    </xf>
    <xf numFmtId="0" fontId="1" fillId="0" borderId="5" xfId="0" applyFont="1" applyBorder="1" applyAlignment="1" applyProtection="1">
      <alignment horizontal="center" vertical="distributed"/>
      <protection locked="0"/>
    </xf>
    <xf numFmtId="0" fontId="0" fillId="0" borderId="2" xfId="0" applyBorder="1" applyAlignment="1">
      <alignment horizontal="center" vertical="center" wrapText="1"/>
    </xf>
    <xf numFmtId="194" fontId="1" fillId="0" borderId="1" xfId="0" applyNumberFormat="1" applyFont="1" applyBorder="1" applyAlignment="1" applyProtection="1">
      <alignment horizontal="center" vertical="center" wrapText="1"/>
      <protection locked="0"/>
    </xf>
    <xf numFmtId="194" fontId="1" fillId="0" borderId="2" xfId="0" applyNumberFormat="1" applyFont="1" applyBorder="1" applyAlignment="1" applyProtection="1">
      <alignment horizontal="center" vertical="center" wrapText="1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9"/>
    <cellStyle name="_ET_STYLE_NoName_00__Book1" xfId="8"/>
    <cellStyle name="_ET_STYLE_NoName_00__Book1_1" xfId="19"/>
    <cellStyle name="_ET_STYLE_NoName_00__Sheet3" xfId="7"/>
    <cellStyle name="_弱电系统设备配置报价清单" xfId="15"/>
    <cellStyle name="0,0_x000d_&#10;NA_x000d_&#10;" xfId="20"/>
    <cellStyle name="6mal" xfId="12"/>
    <cellStyle name="Accent1" xfId="22"/>
    <cellStyle name="Accent1 - 20%" xfId="21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8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51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7"/>
    <cellStyle name="Moneda [0]_96 Risk" xfId="64"/>
    <cellStyle name="Moneda_96 Risk" xfId="65"/>
    <cellStyle name="Mon閠aire [0]_!!!GO" xfId="29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2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1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5"/>
    <cellStyle name="捠壿_Region Orders (2)" xfId="84"/>
    <cellStyle name="编号" xfId="85"/>
    <cellStyle name="标题1" xfId="86"/>
    <cellStyle name="表标题" xfId="87"/>
    <cellStyle name="部门" xfId="89"/>
    <cellStyle name="差_Book1" xfId="90"/>
    <cellStyle name="常规" xfId="0" builtinId="0"/>
    <cellStyle name="常规 5 2" xfId="10"/>
    <cellStyle name="超级链接" xfId="91"/>
    <cellStyle name="分级显示行_1_Book1" xfId="93"/>
    <cellStyle name="分级显示列_1_Book1" xfId="50"/>
    <cellStyle name="好_Book1" xfId="94"/>
    <cellStyle name="后继超级链接" xfId="92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8"/>
    <cellStyle name="日期" xfId="4"/>
    <cellStyle name="商品名称" xfId="103"/>
    <cellStyle name="数量" xfId="104"/>
    <cellStyle name="样式 1" xfId="49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showZeros="0" workbookViewId="0">
      <pane xSplit="1" ySplit="4" topLeftCell="C5" activePane="bottomRight" state="frozenSplit"/>
      <selection pane="topRight"/>
      <selection pane="bottomLeft"/>
      <selection pane="bottomRight" activeCell="L22" sqref="L22"/>
    </sheetView>
  </sheetViews>
  <sheetFormatPr defaultColWidth="9" defaultRowHeight="14.25"/>
  <cols>
    <col min="1" max="1" width="34.125" style="2" customWidth="1"/>
    <col min="2" max="2" width="9.125" style="2" hidden="1" customWidth="1"/>
    <col min="3" max="3" width="12" style="3" customWidth="1"/>
    <col min="4" max="4" width="11.75" style="3" customWidth="1"/>
    <col min="5" max="5" width="12.75" style="3" customWidth="1"/>
    <col min="6" max="6" width="10.125" style="3" customWidth="1"/>
    <col min="7" max="7" width="11.625" style="3" customWidth="1"/>
    <col min="8" max="8" width="11.25" style="37" customWidth="1"/>
    <col min="9" max="9" width="10.75" style="38" customWidth="1"/>
    <col min="10" max="10" width="9" style="3"/>
    <col min="11" max="16384" width="9" style="2"/>
  </cols>
  <sheetData>
    <row r="1" spans="1:10" ht="25.5" customHeight="1">
      <c r="A1" s="80" t="s">
        <v>75</v>
      </c>
      <c r="B1" s="80"/>
      <c r="C1" s="80"/>
      <c r="D1" s="80"/>
      <c r="E1" s="80"/>
      <c r="F1" s="80"/>
      <c r="G1" s="80"/>
      <c r="H1" s="80"/>
      <c r="I1" s="80"/>
    </row>
    <row r="2" spans="1:10" ht="25.5" customHeight="1">
      <c r="A2" s="39"/>
      <c r="B2" s="40"/>
      <c r="C2" s="41"/>
      <c r="D2" s="41"/>
      <c r="E2" s="41"/>
      <c r="F2" s="41"/>
      <c r="G2" s="42"/>
      <c r="H2" s="43" t="s">
        <v>0</v>
      </c>
      <c r="I2" s="60"/>
    </row>
    <row r="3" spans="1:10" s="1" customFormat="1" ht="15" customHeight="1">
      <c r="A3" s="83" t="s">
        <v>1</v>
      </c>
      <c r="B3" s="85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1" t="s">
        <v>8</v>
      </c>
      <c r="I3" s="82"/>
      <c r="J3" s="10"/>
    </row>
    <row r="4" spans="1:10" s="1" customFormat="1" ht="15" customHeight="1">
      <c r="A4" s="84"/>
      <c r="B4" s="86"/>
      <c r="C4" s="88"/>
      <c r="D4" s="88"/>
      <c r="E4" s="88"/>
      <c r="F4" s="88"/>
      <c r="G4" s="88"/>
      <c r="H4" s="44" t="s">
        <v>9</v>
      </c>
      <c r="I4" s="32" t="s">
        <v>10</v>
      </c>
      <c r="J4" s="10"/>
    </row>
    <row r="5" spans="1:10" s="36" customFormat="1" ht="21.75" customHeight="1">
      <c r="A5" s="45" t="s">
        <v>11</v>
      </c>
      <c r="B5" s="46">
        <v>100</v>
      </c>
      <c r="C5" s="5">
        <f>C6+C38</f>
        <v>123943</v>
      </c>
      <c r="D5" s="5">
        <f>D6+D38</f>
        <v>15328</v>
      </c>
      <c r="E5" s="5">
        <f>E6+E38</f>
        <v>100782</v>
      </c>
      <c r="F5" s="6">
        <f>IF(C5&lt;&gt;0,ROUND(E5/C5,4)*100,0)</f>
        <v>81.31</v>
      </c>
      <c r="G5" s="47">
        <f>G6+G38</f>
        <v>67305</v>
      </c>
      <c r="H5" s="48">
        <f>E5-G5</f>
        <v>33477</v>
      </c>
      <c r="I5" s="61">
        <f t="shared" ref="I5:I38" si="0">H5/G5*100</f>
        <v>49.739246712725652</v>
      </c>
      <c r="J5" s="62"/>
    </row>
    <row r="6" spans="1:10" s="36" customFormat="1" ht="21.75" customHeight="1">
      <c r="A6" s="4" t="s">
        <v>12</v>
      </c>
      <c r="B6" s="46">
        <v>200</v>
      </c>
      <c r="C6" s="5">
        <f>C7+C24</f>
        <v>83943</v>
      </c>
      <c r="D6" s="5">
        <f>D7+D24</f>
        <v>3266</v>
      </c>
      <c r="E6" s="5">
        <f>E7+E24</f>
        <v>62503</v>
      </c>
      <c r="F6" s="6">
        <f>IF(C6&lt;&gt;0,ROUND(E6/C6,4)*100,0)</f>
        <v>74.460000000000008</v>
      </c>
      <c r="G6" s="47">
        <f>G7+G24</f>
        <v>52559</v>
      </c>
      <c r="H6" s="48">
        <f t="shared" ref="H6:H38" si="1">E6-G6</f>
        <v>9944</v>
      </c>
      <c r="I6" s="63">
        <f t="shared" si="0"/>
        <v>18.919690252858693</v>
      </c>
      <c r="J6" s="62"/>
    </row>
    <row r="7" spans="1:10" s="36" customFormat="1" ht="21.75" customHeight="1">
      <c r="A7" s="4" t="s">
        <v>13</v>
      </c>
      <c r="B7" s="46"/>
      <c r="C7" s="5">
        <f>SUM(C8:C23)</f>
        <v>50366</v>
      </c>
      <c r="D7" s="5">
        <f>SUM(D8:D23)</f>
        <v>3197</v>
      </c>
      <c r="E7" s="5">
        <f>SUM(E8:E23)</f>
        <v>35562</v>
      </c>
      <c r="F7" s="6">
        <f>IF(C7&lt;&gt;0,ROUND(E7/C7,4)*100,0)</f>
        <v>70.61</v>
      </c>
      <c r="G7" s="47">
        <f>SUM(G8:G23)</f>
        <v>28256</v>
      </c>
      <c r="H7" s="48">
        <f t="shared" si="1"/>
        <v>7306</v>
      </c>
      <c r="I7" s="63">
        <f t="shared" si="0"/>
        <v>25.856455266138166</v>
      </c>
      <c r="J7" s="62"/>
    </row>
    <row r="8" spans="1:10" s="16" customFormat="1" ht="21.75" customHeight="1">
      <c r="A8" s="49" t="s">
        <v>14</v>
      </c>
      <c r="B8" s="46">
        <v>201</v>
      </c>
      <c r="C8" s="9">
        <v>18067</v>
      </c>
      <c r="D8" s="50">
        <v>1365</v>
      </c>
      <c r="E8" s="50">
        <v>15751</v>
      </c>
      <c r="F8" s="6">
        <f>IF(C8&lt;&gt;0,ROUND(E8/C8,4)*100,0)</f>
        <v>87.18</v>
      </c>
      <c r="G8" s="66">
        <v>9852</v>
      </c>
      <c r="H8" s="51">
        <f t="shared" si="1"/>
        <v>5899</v>
      </c>
      <c r="I8" s="64">
        <f t="shared" si="0"/>
        <v>59.876167275680068</v>
      </c>
      <c r="J8" s="65"/>
    </row>
    <row r="9" spans="1:10" s="16" customFormat="1" ht="21.75" customHeight="1">
      <c r="A9" s="49" t="s">
        <v>15</v>
      </c>
      <c r="B9" s="46">
        <v>203</v>
      </c>
      <c r="C9" s="9">
        <v>1850</v>
      </c>
      <c r="D9" s="50">
        <v>9</v>
      </c>
      <c r="E9" s="50">
        <v>1787</v>
      </c>
      <c r="F9" s="6">
        <f t="shared" ref="F9:F38" si="2">IF(C9&lt;&gt;0,ROUND(E9/C9,4)*100,0)</f>
        <v>96.59</v>
      </c>
      <c r="G9" s="66">
        <v>1407</v>
      </c>
      <c r="H9" s="51">
        <f t="shared" si="1"/>
        <v>380</v>
      </c>
      <c r="I9" s="64">
        <f t="shared" si="0"/>
        <v>27.007818052594175</v>
      </c>
      <c r="J9" s="65"/>
    </row>
    <row r="10" spans="1:10" s="16" customFormat="1" ht="21.75" customHeight="1">
      <c r="A10" s="49" t="s">
        <v>16</v>
      </c>
      <c r="B10" s="46">
        <v>204</v>
      </c>
      <c r="C10" s="9"/>
      <c r="D10" s="50"/>
      <c r="E10" s="50"/>
      <c r="F10" s="6">
        <f t="shared" si="2"/>
        <v>0</v>
      </c>
      <c r="G10" s="66"/>
      <c r="H10" s="51">
        <f t="shared" si="1"/>
        <v>0</v>
      </c>
      <c r="I10" s="64"/>
      <c r="J10" s="65"/>
    </row>
    <row r="11" spans="1:10" s="16" customFormat="1" ht="21.75" customHeight="1">
      <c r="A11" s="49" t="s">
        <v>17</v>
      </c>
      <c r="B11" s="46">
        <v>205</v>
      </c>
      <c r="C11" s="9">
        <v>830</v>
      </c>
      <c r="D11" s="50">
        <v>86</v>
      </c>
      <c r="E11" s="50">
        <v>512</v>
      </c>
      <c r="F11" s="6">
        <f t="shared" si="2"/>
        <v>61.69</v>
      </c>
      <c r="G11" s="66">
        <v>497</v>
      </c>
      <c r="H11" s="51">
        <f t="shared" si="1"/>
        <v>15</v>
      </c>
      <c r="I11" s="64">
        <f t="shared" si="0"/>
        <v>3.0181086519114686</v>
      </c>
      <c r="J11" s="65"/>
    </row>
    <row r="12" spans="1:10" s="16" customFormat="1" ht="21.75" customHeight="1">
      <c r="A12" s="49" t="s">
        <v>18</v>
      </c>
      <c r="B12" s="46">
        <v>206</v>
      </c>
      <c r="C12" s="9">
        <v>21</v>
      </c>
      <c r="D12" s="50">
        <v>2</v>
      </c>
      <c r="E12" s="50">
        <v>11</v>
      </c>
      <c r="F12" s="6">
        <f t="shared" si="2"/>
        <v>52.38</v>
      </c>
      <c r="G12" s="66">
        <v>14</v>
      </c>
      <c r="H12" s="51">
        <f t="shared" si="1"/>
        <v>-3</v>
      </c>
      <c r="I12" s="64">
        <f t="shared" si="0"/>
        <v>-21.428571428571427</v>
      </c>
      <c r="J12" s="65"/>
    </row>
    <row r="13" spans="1:10" s="16" customFormat="1" ht="21.75" customHeight="1">
      <c r="A13" s="49" t="s">
        <v>19</v>
      </c>
      <c r="B13" s="46">
        <v>208</v>
      </c>
      <c r="C13" s="9">
        <v>7988</v>
      </c>
      <c r="D13" s="50">
        <v>589</v>
      </c>
      <c r="E13" s="50">
        <v>5346</v>
      </c>
      <c r="F13" s="6">
        <f t="shared" si="2"/>
        <v>66.930000000000007</v>
      </c>
      <c r="G13" s="66">
        <v>4947</v>
      </c>
      <c r="H13" s="51">
        <f t="shared" si="1"/>
        <v>399</v>
      </c>
      <c r="I13" s="64">
        <f t="shared" si="0"/>
        <v>8.0654942389326862</v>
      </c>
      <c r="J13" s="65"/>
    </row>
    <row r="14" spans="1:10" s="16" customFormat="1" ht="21.75" customHeight="1">
      <c r="A14" s="49" t="s">
        <v>20</v>
      </c>
      <c r="B14" s="46">
        <v>209</v>
      </c>
      <c r="C14" s="9">
        <v>4300</v>
      </c>
      <c r="D14" s="50">
        <v>254</v>
      </c>
      <c r="E14" s="50">
        <v>2391</v>
      </c>
      <c r="F14" s="6">
        <f t="shared" si="2"/>
        <v>55.600000000000009</v>
      </c>
      <c r="G14" s="66">
        <v>1594</v>
      </c>
      <c r="H14" s="51">
        <f t="shared" si="1"/>
        <v>797</v>
      </c>
      <c r="I14" s="64">
        <f t="shared" si="0"/>
        <v>50</v>
      </c>
      <c r="J14" s="65"/>
    </row>
    <row r="15" spans="1:10" s="16" customFormat="1" ht="21.75" customHeight="1">
      <c r="A15" s="49" t="s">
        <v>21</v>
      </c>
      <c r="B15" s="46">
        <v>210</v>
      </c>
      <c r="C15" s="9">
        <v>1850</v>
      </c>
      <c r="D15" s="50">
        <v>23</v>
      </c>
      <c r="E15" s="50">
        <v>1552</v>
      </c>
      <c r="F15" s="6">
        <f t="shared" si="2"/>
        <v>83.89</v>
      </c>
      <c r="G15" s="66">
        <v>1208</v>
      </c>
      <c r="H15" s="51">
        <f t="shared" si="1"/>
        <v>344</v>
      </c>
      <c r="I15" s="64">
        <f t="shared" si="0"/>
        <v>28.476821192052981</v>
      </c>
      <c r="J15" s="65"/>
    </row>
    <row r="16" spans="1:10" s="16" customFormat="1" ht="21.75" customHeight="1">
      <c r="A16" s="49" t="s">
        <v>22</v>
      </c>
      <c r="B16" s="46">
        <v>211</v>
      </c>
      <c r="C16" s="9">
        <v>3800</v>
      </c>
      <c r="D16" s="50">
        <v>310</v>
      </c>
      <c r="E16" s="50">
        <v>1524</v>
      </c>
      <c r="F16" s="6">
        <f t="shared" si="2"/>
        <v>40.11</v>
      </c>
      <c r="G16" s="66">
        <v>1795</v>
      </c>
      <c r="H16" s="51">
        <f t="shared" si="1"/>
        <v>-271</v>
      </c>
      <c r="I16" s="64">
        <f t="shared" si="0"/>
        <v>-15.097493036211699</v>
      </c>
      <c r="J16" s="65"/>
    </row>
    <row r="17" spans="1:10" s="16" customFormat="1" ht="21.75" customHeight="1">
      <c r="A17" s="49" t="s">
        <v>23</v>
      </c>
      <c r="B17" s="46">
        <v>212</v>
      </c>
      <c r="C17" s="9">
        <v>2640</v>
      </c>
      <c r="D17" s="50">
        <v>57</v>
      </c>
      <c r="E17" s="50">
        <v>1213</v>
      </c>
      <c r="F17" s="6">
        <f t="shared" si="2"/>
        <v>45.95</v>
      </c>
      <c r="G17" s="66">
        <v>1952</v>
      </c>
      <c r="H17" s="51">
        <f t="shared" si="1"/>
        <v>-739</v>
      </c>
      <c r="I17" s="64">
        <f t="shared" si="0"/>
        <v>-37.858606557377051</v>
      </c>
      <c r="J17" s="65"/>
    </row>
    <row r="18" spans="1:10" s="16" customFormat="1" ht="21.75" customHeight="1">
      <c r="A18" s="49" t="s">
        <v>24</v>
      </c>
      <c r="B18" s="46">
        <v>213</v>
      </c>
      <c r="C18" s="9">
        <v>2710</v>
      </c>
      <c r="D18" s="50">
        <v>276</v>
      </c>
      <c r="E18" s="50">
        <v>2212</v>
      </c>
      <c r="F18" s="6">
        <f t="shared" si="2"/>
        <v>81.62</v>
      </c>
      <c r="G18" s="66">
        <v>1528</v>
      </c>
      <c r="H18" s="51">
        <f t="shared" si="1"/>
        <v>684</v>
      </c>
      <c r="I18" s="64">
        <f t="shared" si="0"/>
        <v>44.764397905759161</v>
      </c>
      <c r="J18" s="65"/>
    </row>
    <row r="19" spans="1:10" s="16" customFormat="1" ht="21.75" customHeight="1">
      <c r="A19" s="49" t="s">
        <v>25</v>
      </c>
      <c r="B19" s="46">
        <v>214</v>
      </c>
      <c r="C19" s="9">
        <v>0</v>
      </c>
      <c r="D19" s="50"/>
      <c r="E19" s="50">
        <v>194</v>
      </c>
      <c r="F19" s="6">
        <f t="shared" si="2"/>
        <v>0</v>
      </c>
      <c r="G19" s="66"/>
      <c r="H19" s="7">
        <f t="shared" si="1"/>
        <v>194</v>
      </c>
      <c r="I19" s="64"/>
      <c r="J19" s="65"/>
    </row>
    <row r="20" spans="1:10" s="16" customFormat="1" ht="21.75" customHeight="1">
      <c r="A20" s="49" t="s">
        <v>26</v>
      </c>
      <c r="B20" s="46">
        <v>215</v>
      </c>
      <c r="C20" s="9">
        <v>5900</v>
      </c>
      <c r="D20" s="50">
        <v>225</v>
      </c>
      <c r="E20" s="50">
        <v>2972</v>
      </c>
      <c r="F20" s="6">
        <f t="shared" si="2"/>
        <v>50.370000000000005</v>
      </c>
      <c r="G20" s="66">
        <v>3372</v>
      </c>
      <c r="H20" s="51">
        <f t="shared" si="1"/>
        <v>-400</v>
      </c>
      <c r="I20" s="64">
        <f t="shared" si="0"/>
        <v>-11.862396204033216</v>
      </c>
      <c r="J20" s="65"/>
    </row>
    <row r="21" spans="1:10" s="16" customFormat="1" ht="21.75" customHeight="1">
      <c r="A21" s="49" t="s">
        <v>27</v>
      </c>
      <c r="B21" s="46">
        <v>216</v>
      </c>
      <c r="C21" s="9">
        <v>300</v>
      </c>
      <c r="D21" s="50"/>
      <c r="E21" s="50"/>
      <c r="F21" s="6">
        <f t="shared" si="2"/>
        <v>0</v>
      </c>
      <c r="G21" s="66"/>
      <c r="H21" s="7">
        <f t="shared" ref="H21:H23" si="3">E21-G21</f>
        <v>0</v>
      </c>
      <c r="I21" s="64"/>
      <c r="J21" s="65"/>
    </row>
    <row r="22" spans="1:10" s="16" customFormat="1" ht="21.75" customHeight="1">
      <c r="A22" s="49" t="s">
        <v>28</v>
      </c>
      <c r="B22" s="46">
        <v>217</v>
      </c>
      <c r="C22" s="9">
        <v>110</v>
      </c>
      <c r="D22" s="50">
        <v>1</v>
      </c>
      <c r="E22" s="50">
        <v>97</v>
      </c>
      <c r="F22" s="6">
        <f t="shared" si="2"/>
        <v>88.18</v>
      </c>
      <c r="G22" s="66">
        <v>80</v>
      </c>
      <c r="H22" s="51">
        <f t="shared" si="3"/>
        <v>17</v>
      </c>
      <c r="I22" s="64">
        <f t="shared" si="0"/>
        <v>21.25</v>
      </c>
      <c r="J22" s="65"/>
    </row>
    <row r="23" spans="1:10" s="16" customFormat="1" ht="21.75" customHeight="1">
      <c r="A23" s="49" t="s">
        <v>29</v>
      </c>
      <c r="B23" s="46"/>
      <c r="C23" s="9"/>
      <c r="D23" s="50"/>
      <c r="E23" s="50"/>
      <c r="F23" s="6">
        <f t="shared" si="2"/>
        <v>0</v>
      </c>
      <c r="G23" s="66">
        <v>10</v>
      </c>
      <c r="H23" s="7">
        <f t="shared" si="3"/>
        <v>-10</v>
      </c>
      <c r="I23" s="64"/>
      <c r="J23" s="65"/>
    </row>
    <row r="24" spans="1:10" s="36" customFormat="1" ht="28.5" customHeight="1">
      <c r="A24" s="4" t="s">
        <v>30</v>
      </c>
      <c r="B24" s="46"/>
      <c r="C24" s="5">
        <f>SUM(C25,C31:C37)</f>
        <v>33577</v>
      </c>
      <c r="D24" s="5">
        <f>SUM(D25,D31:D37)</f>
        <v>69</v>
      </c>
      <c r="E24" s="5">
        <f>SUM(E25,E31:E37)</f>
        <v>26941</v>
      </c>
      <c r="F24" s="6">
        <f t="shared" si="2"/>
        <v>80.239999999999995</v>
      </c>
      <c r="G24" s="53">
        <f>SUM(G25,G31:G37)</f>
        <v>24303</v>
      </c>
      <c r="H24" s="48">
        <f t="shared" si="1"/>
        <v>2638</v>
      </c>
      <c r="I24" s="63">
        <f t="shared" si="0"/>
        <v>10.854627000781797</v>
      </c>
      <c r="J24" s="62"/>
    </row>
    <row r="25" spans="1:10" s="16" customFormat="1" ht="28.5" customHeight="1">
      <c r="A25" s="49" t="s">
        <v>31</v>
      </c>
      <c r="B25" s="46">
        <v>218</v>
      </c>
      <c r="C25" s="9">
        <f>SUM(C26:C30)</f>
        <v>1580</v>
      </c>
      <c r="D25" s="9">
        <f t="shared" ref="D25:E25" si="4">SUM(D26:D30)</f>
        <v>67</v>
      </c>
      <c r="E25" s="9">
        <f t="shared" si="4"/>
        <v>1102</v>
      </c>
      <c r="F25" s="6">
        <f t="shared" si="2"/>
        <v>69.75</v>
      </c>
      <c r="G25" s="70">
        <f>SUM(G26:G30)</f>
        <v>742</v>
      </c>
      <c r="H25" s="51">
        <f t="shared" si="1"/>
        <v>360</v>
      </c>
      <c r="I25" s="64">
        <f t="shared" si="0"/>
        <v>48.517520215633425</v>
      </c>
      <c r="J25" s="65"/>
    </row>
    <row r="26" spans="1:10" s="16" customFormat="1" ht="28.5" customHeight="1">
      <c r="A26" s="54" t="s">
        <v>32</v>
      </c>
      <c r="B26" s="55">
        <v>159</v>
      </c>
      <c r="C26" s="9">
        <v>1100</v>
      </c>
      <c r="D26" s="50">
        <v>68</v>
      </c>
      <c r="E26" s="50">
        <v>817</v>
      </c>
      <c r="F26" s="6">
        <f t="shared" si="2"/>
        <v>74.27</v>
      </c>
      <c r="G26" s="66">
        <v>683</v>
      </c>
      <c r="H26" s="51">
        <f t="shared" si="1"/>
        <v>134</v>
      </c>
      <c r="I26" s="64">
        <f t="shared" si="0"/>
        <v>19.619326500732065</v>
      </c>
      <c r="J26" s="65"/>
    </row>
    <row r="27" spans="1:10" s="16" customFormat="1" ht="28.5" customHeight="1">
      <c r="A27" s="49" t="s">
        <v>33</v>
      </c>
      <c r="B27" s="55"/>
      <c r="C27" s="9">
        <v>480</v>
      </c>
      <c r="D27" s="50"/>
      <c r="E27" s="50">
        <v>4</v>
      </c>
      <c r="F27" s="6">
        <f t="shared" si="2"/>
        <v>0.83</v>
      </c>
      <c r="G27" s="66">
        <v>59</v>
      </c>
      <c r="H27" s="51">
        <f t="shared" si="1"/>
        <v>-55</v>
      </c>
      <c r="I27" s="64">
        <f t="shared" si="0"/>
        <v>-93.220338983050837</v>
      </c>
      <c r="J27" s="65"/>
    </row>
    <row r="28" spans="1:10" s="16" customFormat="1" ht="24" customHeight="1">
      <c r="A28" s="54" t="s">
        <v>34</v>
      </c>
      <c r="B28" s="55"/>
      <c r="C28" s="9"/>
      <c r="D28" s="50"/>
      <c r="E28" s="50"/>
      <c r="F28" s="6">
        <f t="shared" si="2"/>
        <v>0</v>
      </c>
      <c r="G28" s="66"/>
      <c r="H28" s="7">
        <f t="shared" si="1"/>
        <v>0</v>
      </c>
      <c r="I28" s="64"/>
      <c r="J28" s="65"/>
    </row>
    <row r="29" spans="1:10" s="16" customFormat="1" ht="28.5" customHeight="1">
      <c r="A29" s="54" t="s">
        <v>35</v>
      </c>
      <c r="B29" s="55"/>
      <c r="C29" s="9"/>
      <c r="D29" s="50"/>
      <c r="E29" s="50"/>
      <c r="F29" s="6">
        <f t="shared" si="2"/>
        <v>0</v>
      </c>
      <c r="G29" s="66"/>
      <c r="H29" s="7">
        <f t="shared" si="1"/>
        <v>0</v>
      </c>
      <c r="I29" s="64"/>
      <c r="J29" s="65"/>
    </row>
    <row r="30" spans="1:10" s="16" customFormat="1" ht="31.5" customHeight="1">
      <c r="A30" s="49" t="s">
        <v>74</v>
      </c>
      <c r="B30" s="55"/>
      <c r="C30" s="9"/>
      <c r="D30" s="52">
        <v>-1</v>
      </c>
      <c r="E30" s="50">
        <v>281</v>
      </c>
      <c r="F30" s="6">
        <f t="shared" si="2"/>
        <v>0</v>
      </c>
      <c r="G30" s="66"/>
      <c r="H30" s="7">
        <f t="shared" si="1"/>
        <v>281</v>
      </c>
      <c r="I30" s="64"/>
      <c r="J30" s="65"/>
    </row>
    <row r="31" spans="1:10" s="16" customFormat="1" ht="28.5" customHeight="1">
      <c r="A31" s="49" t="s">
        <v>36</v>
      </c>
      <c r="B31" s="46">
        <v>219</v>
      </c>
      <c r="C31" s="9">
        <v>500</v>
      </c>
      <c r="D31" s="50">
        <v>2</v>
      </c>
      <c r="E31" s="56">
        <v>613</v>
      </c>
      <c r="F31" s="6">
        <f t="shared" si="2"/>
        <v>122.6</v>
      </c>
      <c r="G31" s="67">
        <v>182</v>
      </c>
      <c r="H31" s="7">
        <f t="shared" si="1"/>
        <v>431</v>
      </c>
      <c r="I31" s="64">
        <f t="shared" si="0"/>
        <v>236.8131868131868</v>
      </c>
      <c r="J31" s="65"/>
    </row>
    <row r="32" spans="1:10" s="16" customFormat="1" ht="28.5" customHeight="1">
      <c r="A32" s="49" t="s">
        <v>37</v>
      </c>
      <c r="B32" s="46">
        <v>220</v>
      </c>
      <c r="C32" s="9">
        <v>120</v>
      </c>
      <c r="D32" s="50"/>
      <c r="E32" s="8">
        <v>143</v>
      </c>
      <c r="F32" s="6">
        <f t="shared" si="2"/>
        <v>119.17</v>
      </c>
      <c r="G32" s="68">
        <v>90</v>
      </c>
      <c r="H32" s="7">
        <f t="shared" si="1"/>
        <v>53</v>
      </c>
      <c r="I32" s="64">
        <f t="shared" si="0"/>
        <v>58.888888888888893</v>
      </c>
      <c r="J32" s="65"/>
    </row>
    <row r="33" spans="1:10" s="16" customFormat="1" ht="28.5" customHeight="1">
      <c r="A33" s="49" t="s">
        <v>38</v>
      </c>
      <c r="B33" s="46">
        <v>221</v>
      </c>
      <c r="C33" s="9"/>
      <c r="D33" s="50"/>
      <c r="E33" s="8"/>
      <c r="F33" s="6">
        <f t="shared" si="2"/>
        <v>0</v>
      </c>
      <c r="G33" s="68"/>
      <c r="H33" s="7">
        <f t="shared" si="1"/>
        <v>0</v>
      </c>
      <c r="I33" s="64"/>
      <c r="J33" s="65"/>
    </row>
    <row r="34" spans="1:10" s="16" customFormat="1" ht="28.5" customHeight="1">
      <c r="A34" s="57" t="s">
        <v>39</v>
      </c>
      <c r="B34" s="46">
        <v>222</v>
      </c>
      <c r="C34" s="9">
        <v>29412</v>
      </c>
      <c r="D34" s="50"/>
      <c r="E34" s="52">
        <v>21477</v>
      </c>
      <c r="F34" s="6">
        <f t="shared" si="2"/>
        <v>73.02</v>
      </c>
      <c r="G34" s="69">
        <v>21859</v>
      </c>
      <c r="H34" s="51">
        <f t="shared" si="1"/>
        <v>-382</v>
      </c>
      <c r="I34" s="64">
        <f t="shared" si="0"/>
        <v>-1.7475639324763255</v>
      </c>
      <c r="J34" s="65"/>
    </row>
    <row r="35" spans="1:10" s="16" customFormat="1" ht="28.5" customHeight="1">
      <c r="A35" s="49" t="s">
        <v>40</v>
      </c>
      <c r="B35" s="46"/>
      <c r="C35" s="9">
        <v>15</v>
      </c>
      <c r="D35" s="50"/>
      <c r="E35" s="50"/>
      <c r="F35" s="6"/>
      <c r="G35" s="66">
        <v>16</v>
      </c>
      <c r="H35" s="7"/>
      <c r="I35" s="64"/>
      <c r="J35" s="65"/>
    </row>
    <row r="36" spans="1:10" s="16" customFormat="1" ht="28.5" customHeight="1">
      <c r="A36" s="49" t="s">
        <v>41</v>
      </c>
      <c r="B36" s="46"/>
      <c r="C36" s="9">
        <v>450</v>
      </c>
      <c r="D36" s="50"/>
      <c r="E36" s="50">
        <v>400</v>
      </c>
      <c r="F36" s="6">
        <f t="shared" si="2"/>
        <v>88.89</v>
      </c>
      <c r="G36" s="66">
        <v>350</v>
      </c>
      <c r="H36" s="7">
        <f t="shared" si="1"/>
        <v>50</v>
      </c>
      <c r="I36" s="64">
        <f t="shared" si="0"/>
        <v>14.285714285714285</v>
      </c>
      <c r="J36" s="65"/>
    </row>
    <row r="37" spans="1:10" s="16" customFormat="1" ht="28.5" customHeight="1">
      <c r="A37" s="49" t="s">
        <v>42</v>
      </c>
      <c r="B37" s="46">
        <v>223</v>
      </c>
      <c r="C37" s="9">
        <v>1500</v>
      </c>
      <c r="D37" s="50"/>
      <c r="E37" s="50">
        <v>3206</v>
      </c>
      <c r="F37" s="6">
        <f t="shared" si="2"/>
        <v>213.73000000000002</v>
      </c>
      <c r="G37" s="66">
        <v>1064</v>
      </c>
      <c r="H37" s="51">
        <f t="shared" si="1"/>
        <v>2142</v>
      </c>
      <c r="I37" s="64">
        <f t="shared" si="0"/>
        <v>201.31578947368419</v>
      </c>
      <c r="J37" s="65"/>
    </row>
    <row r="38" spans="1:10" s="16" customFormat="1" ht="28.5" customHeight="1">
      <c r="A38" s="58" t="s">
        <v>43</v>
      </c>
      <c r="B38" s="55">
        <v>300</v>
      </c>
      <c r="C38" s="59">
        <v>40000</v>
      </c>
      <c r="D38" s="50">
        <v>12062</v>
      </c>
      <c r="E38" s="53">
        <v>38279</v>
      </c>
      <c r="F38" s="6">
        <f t="shared" si="2"/>
        <v>95.7</v>
      </c>
      <c r="G38" s="79">
        <v>14746</v>
      </c>
      <c r="H38" s="51">
        <f t="shared" si="1"/>
        <v>23533</v>
      </c>
      <c r="I38" s="64">
        <f t="shared" si="0"/>
        <v>159.58904109589039</v>
      </c>
      <c r="J38" s="65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7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1"/>
  <sheetViews>
    <sheetView showGridLines="0" showZeros="0" tabSelected="1" workbookViewId="0">
      <pane xSplit="1" ySplit="4" topLeftCell="C5" activePane="bottomRight" state="frozenSplit"/>
      <selection pane="topRight"/>
      <selection pane="bottomLeft"/>
      <selection pane="bottomRight" activeCell="R24" sqref="R24"/>
    </sheetView>
  </sheetViews>
  <sheetFormatPr defaultColWidth="9" defaultRowHeight="14.25"/>
  <cols>
    <col min="1" max="1" width="32.75" style="12" customWidth="1"/>
    <col min="2" max="2" width="6" style="12" hidden="1" customWidth="1"/>
    <col min="3" max="3" width="13.25" style="13" customWidth="1"/>
    <col min="4" max="4" width="13.25" style="14" customWidth="1"/>
    <col min="5" max="6" width="13.25" style="13" customWidth="1"/>
    <col min="7" max="7" width="13.25" style="14" customWidth="1"/>
    <col min="8" max="8" width="13.25" style="13" customWidth="1"/>
    <col min="9" max="9" width="13.25" style="15" customWidth="1"/>
    <col min="10" max="16384" width="9" style="12"/>
  </cols>
  <sheetData>
    <row r="1" spans="1:9" ht="24" customHeight="1">
      <c r="A1" s="89" t="s">
        <v>76</v>
      </c>
      <c r="B1" s="89"/>
      <c r="C1" s="89"/>
      <c r="D1" s="89"/>
      <c r="E1" s="89"/>
      <c r="F1" s="89"/>
      <c r="G1" s="89"/>
      <c r="H1" s="89"/>
      <c r="I1" s="89"/>
    </row>
    <row r="2" spans="1:9" ht="20.100000000000001" customHeight="1">
      <c r="A2" s="16"/>
      <c r="B2" s="16"/>
      <c r="H2" s="30" t="s">
        <v>44</v>
      </c>
    </row>
    <row r="3" spans="1:9" s="11" customFormat="1" ht="19.5" customHeight="1">
      <c r="A3" s="83" t="s">
        <v>1</v>
      </c>
      <c r="B3" s="83" t="s">
        <v>2</v>
      </c>
      <c r="C3" s="83" t="s">
        <v>3</v>
      </c>
      <c r="D3" s="93" t="s">
        <v>45</v>
      </c>
      <c r="E3" s="83" t="s">
        <v>46</v>
      </c>
      <c r="F3" s="83" t="s">
        <v>6</v>
      </c>
      <c r="G3" s="93" t="s">
        <v>7</v>
      </c>
      <c r="H3" s="90" t="s">
        <v>8</v>
      </c>
      <c r="I3" s="91"/>
    </row>
    <row r="4" spans="1:9" s="11" customFormat="1" ht="19.5" customHeight="1">
      <c r="A4" s="84"/>
      <c r="B4" s="92"/>
      <c r="C4" s="84"/>
      <c r="D4" s="94"/>
      <c r="E4" s="84"/>
      <c r="F4" s="84"/>
      <c r="G4" s="94"/>
      <c r="H4" s="31" t="s">
        <v>9</v>
      </c>
      <c r="I4" s="32" t="s">
        <v>10</v>
      </c>
    </row>
    <row r="5" spans="1:9" ht="17.25" hidden="1" customHeight="1">
      <c r="A5" s="17" t="s">
        <v>47</v>
      </c>
      <c r="B5" s="18">
        <v>500</v>
      </c>
      <c r="C5" s="19">
        <f>C6+C30</f>
        <v>120927</v>
      </c>
      <c r="D5" s="19">
        <f>D6+D30</f>
        <v>22840</v>
      </c>
      <c r="E5" s="19">
        <f>E6+E30</f>
        <v>108381</v>
      </c>
      <c r="F5" s="20">
        <f t="shared" ref="F5:F28" si="0">IF(C5&lt;&gt;0,ROUND(E5/C5,4)*100,0)</f>
        <v>89.63</v>
      </c>
      <c r="G5" s="19">
        <f>G6+G30</f>
        <v>79399</v>
      </c>
      <c r="H5" s="19">
        <f t="shared" ref="H5:H30" si="1">E5-G5</f>
        <v>28982</v>
      </c>
      <c r="I5" s="20">
        <f>H5/G5*100</f>
        <v>36.501719165228778</v>
      </c>
    </row>
    <row r="6" spans="1:9" ht="17.25" customHeight="1">
      <c r="A6" s="21" t="s">
        <v>48</v>
      </c>
      <c r="B6" s="18">
        <v>600</v>
      </c>
      <c r="C6" s="71">
        <f>SUM(C7:C29)</f>
        <v>92928</v>
      </c>
      <c r="D6" s="71">
        <f t="shared" ref="D6:E6" si="2">SUM(D7:D29)</f>
        <v>11604</v>
      </c>
      <c r="E6" s="71">
        <f t="shared" si="2"/>
        <v>73405</v>
      </c>
      <c r="F6" s="20">
        <f t="shared" si="0"/>
        <v>78.990000000000009</v>
      </c>
      <c r="G6" s="5">
        <f>SUM(G7:G29)</f>
        <v>54668</v>
      </c>
      <c r="H6" s="71">
        <f t="shared" si="1"/>
        <v>18737</v>
      </c>
      <c r="I6" s="33">
        <f>H6/G6*100</f>
        <v>34.274164044779397</v>
      </c>
    </row>
    <row r="7" spans="1:9" ht="17.25" customHeight="1">
      <c r="A7" s="22" t="s">
        <v>49</v>
      </c>
      <c r="B7" s="18">
        <v>601</v>
      </c>
      <c r="C7" s="72">
        <v>5241</v>
      </c>
      <c r="D7" s="50">
        <v>162</v>
      </c>
      <c r="E7" s="50">
        <v>2618</v>
      </c>
      <c r="F7" s="23">
        <f t="shared" si="0"/>
        <v>49.95</v>
      </c>
      <c r="G7" s="76">
        <v>2922</v>
      </c>
      <c r="H7" s="7">
        <f t="shared" si="1"/>
        <v>-304</v>
      </c>
      <c r="I7" s="34">
        <f t="shared" ref="I7:I30" si="3">H7/G7*100</f>
        <v>-10.403832991101986</v>
      </c>
    </row>
    <row r="8" spans="1:9" ht="17.25" customHeight="1">
      <c r="A8" s="24" t="s">
        <v>50</v>
      </c>
      <c r="B8" s="25">
        <v>602</v>
      </c>
      <c r="C8" s="73"/>
      <c r="D8" s="50"/>
      <c r="E8" s="50"/>
      <c r="F8" s="23">
        <f t="shared" si="0"/>
        <v>0</v>
      </c>
      <c r="G8" s="76"/>
      <c r="H8" s="7">
        <f t="shared" si="1"/>
        <v>0</v>
      </c>
      <c r="I8" s="34"/>
    </row>
    <row r="9" spans="1:9" ht="17.25" customHeight="1">
      <c r="A9" s="24" t="s">
        <v>51</v>
      </c>
      <c r="B9" s="25">
        <v>603</v>
      </c>
      <c r="C9" s="72"/>
      <c r="D9" s="50"/>
      <c r="E9" s="50">
        <v>3</v>
      </c>
      <c r="F9" s="23">
        <f t="shared" si="0"/>
        <v>0</v>
      </c>
      <c r="G9" s="76"/>
      <c r="H9" s="7">
        <f t="shared" si="1"/>
        <v>3</v>
      </c>
      <c r="I9" s="34"/>
    </row>
    <row r="10" spans="1:9" ht="17.25" customHeight="1">
      <c r="A10" s="22" t="s">
        <v>52</v>
      </c>
      <c r="B10" s="25">
        <v>604</v>
      </c>
      <c r="C10" s="72">
        <v>1992</v>
      </c>
      <c r="D10" s="50">
        <v>201</v>
      </c>
      <c r="E10" s="50">
        <v>1247</v>
      </c>
      <c r="F10" s="23">
        <f t="shared" si="0"/>
        <v>62.6</v>
      </c>
      <c r="G10" s="76">
        <v>1306</v>
      </c>
      <c r="H10" s="7">
        <f t="shared" si="1"/>
        <v>-59</v>
      </c>
      <c r="I10" s="34">
        <f t="shared" si="3"/>
        <v>-4.5176110260336904</v>
      </c>
    </row>
    <row r="11" spans="1:9" ht="17.25" customHeight="1">
      <c r="A11" s="22" t="s">
        <v>53</v>
      </c>
      <c r="B11" s="25">
        <v>605</v>
      </c>
      <c r="C11" s="72">
        <v>9389</v>
      </c>
      <c r="D11" s="50">
        <v>45</v>
      </c>
      <c r="E11" s="50">
        <v>4266</v>
      </c>
      <c r="F11" s="23">
        <f t="shared" si="0"/>
        <v>45.440000000000005</v>
      </c>
      <c r="G11" s="76">
        <v>6550</v>
      </c>
      <c r="H11" s="7">
        <f t="shared" si="1"/>
        <v>-2284</v>
      </c>
      <c r="I11" s="34">
        <f t="shared" si="3"/>
        <v>-34.870229007633583</v>
      </c>
    </row>
    <row r="12" spans="1:9" ht="17.25" customHeight="1">
      <c r="A12" s="22" t="s">
        <v>54</v>
      </c>
      <c r="B12" s="25">
        <v>606</v>
      </c>
      <c r="C12" s="72">
        <v>135</v>
      </c>
      <c r="D12" s="50">
        <v>10</v>
      </c>
      <c r="E12" s="50">
        <v>173</v>
      </c>
      <c r="F12" s="23">
        <f t="shared" si="0"/>
        <v>128.15</v>
      </c>
      <c r="G12" s="76">
        <v>86</v>
      </c>
      <c r="H12" s="7">
        <f t="shared" si="1"/>
        <v>87</v>
      </c>
      <c r="I12" s="34">
        <f t="shared" si="3"/>
        <v>101.16279069767442</v>
      </c>
    </row>
    <row r="13" spans="1:9" ht="17.25" customHeight="1">
      <c r="A13" s="24" t="s">
        <v>55</v>
      </c>
      <c r="B13" s="25">
        <v>607</v>
      </c>
      <c r="C13" s="72">
        <v>88</v>
      </c>
      <c r="D13" s="50"/>
      <c r="E13" s="50">
        <v>21</v>
      </c>
      <c r="F13" s="23">
        <f t="shared" si="0"/>
        <v>23.86</v>
      </c>
      <c r="G13" s="76">
        <v>62</v>
      </c>
      <c r="H13" s="7">
        <f t="shared" si="1"/>
        <v>-41</v>
      </c>
      <c r="I13" s="34">
        <f t="shared" si="3"/>
        <v>-66.129032258064512</v>
      </c>
    </row>
    <row r="14" spans="1:9" ht="17.25" customHeight="1">
      <c r="A14" s="22" t="s">
        <v>56</v>
      </c>
      <c r="B14" s="25">
        <v>608</v>
      </c>
      <c r="C14" s="72">
        <v>3054</v>
      </c>
      <c r="D14" s="50">
        <v>35</v>
      </c>
      <c r="E14" s="50">
        <v>1316</v>
      </c>
      <c r="F14" s="23">
        <f t="shared" si="0"/>
        <v>43.09</v>
      </c>
      <c r="G14" s="76">
        <v>1761</v>
      </c>
      <c r="H14" s="7">
        <f t="shared" si="1"/>
        <v>-445</v>
      </c>
      <c r="I14" s="34">
        <f t="shared" si="3"/>
        <v>-25.269733106189662</v>
      </c>
    </row>
    <row r="15" spans="1:9" ht="17.25" customHeight="1">
      <c r="A15" s="24" t="s">
        <v>57</v>
      </c>
      <c r="B15" s="25">
        <v>609</v>
      </c>
      <c r="C15" s="72">
        <v>1386</v>
      </c>
      <c r="D15" s="50">
        <v>12</v>
      </c>
      <c r="E15" s="50">
        <v>482</v>
      </c>
      <c r="F15" s="23">
        <f t="shared" si="0"/>
        <v>34.78</v>
      </c>
      <c r="G15" s="76">
        <v>732</v>
      </c>
      <c r="H15" s="7">
        <f t="shared" si="1"/>
        <v>-250</v>
      </c>
      <c r="I15" s="34">
        <f t="shared" si="3"/>
        <v>-34.15300546448087</v>
      </c>
    </row>
    <row r="16" spans="1:9" ht="17.25" customHeight="1">
      <c r="A16" s="24" t="s">
        <v>58</v>
      </c>
      <c r="B16" s="25">
        <v>610</v>
      </c>
      <c r="C16" s="72">
        <v>110</v>
      </c>
      <c r="D16" s="50"/>
      <c r="E16" s="50">
        <v>180</v>
      </c>
      <c r="F16" s="23">
        <f t="shared" si="0"/>
        <v>163.64000000000001</v>
      </c>
      <c r="G16" s="76">
        <v>13</v>
      </c>
      <c r="H16" s="7">
        <f t="shared" si="1"/>
        <v>167</v>
      </c>
      <c r="I16" s="34">
        <f t="shared" si="3"/>
        <v>1284.6153846153848</v>
      </c>
    </row>
    <row r="17" spans="1:9" ht="17.25" customHeight="1">
      <c r="A17" s="22" t="s">
        <v>59</v>
      </c>
      <c r="B17" s="25">
        <v>611</v>
      </c>
      <c r="C17" s="72">
        <v>41018</v>
      </c>
      <c r="D17" s="50">
        <v>10901</v>
      </c>
      <c r="E17" s="50">
        <v>42439</v>
      </c>
      <c r="F17" s="23">
        <f t="shared" si="0"/>
        <v>103.46</v>
      </c>
      <c r="G17" s="76">
        <v>30348</v>
      </c>
      <c r="H17" s="7">
        <f t="shared" si="1"/>
        <v>12091</v>
      </c>
      <c r="I17" s="34">
        <f t="shared" si="3"/>
        <v>39.84117569526822</v>
      </c>
    </row>
    <row r="18" spans="1:9" ht="17.25" customHeight="1">
      <c r="A18" s="22" t="s">
        <v>60</v>
      </c>
      <c r="B18" s="25">
        <v>612</v>
      </c>
      <c r="C18" s="72">
        <v>2696</v>
      </c>
      <c r="D18" s="50"/>
      <c r="E18" s="50">
        <v>705</v>
      </c>
      <c r="F18" s="23">
        <f t="shared" si="0"/>
        <v>26.150000000000002</v>
      </c>
      <c r="G18" s="76">
        <v>1550</v>
      </c>
      <c r="H18" s="7">
        <f t="shared" si="1"/>
        <v>-845</v>
      </c>
      <c r="I18" s="34">
        <f t="shared" si="3"/>
        <v>-54.516129032258064</v>
      </c>
    </row>
    <row r="19" spans="1:9" ht="17.25" customHeight="1">
      <c r="A19" s="24" t="s">
        <v>61</v>
      </c>
      <c r="B19" s="25">
        <v>613</v>
      </c>
      <c r="C19" s="72">
        <v>186</v>
      </c>
      <c r="D19" s="50">
        <v>50</v>
      </c>
      <c r="E19" s="50">
        <v>100</v>
      </c>
      <c r="F19" s="23">
        <f t="shared" si="0"/>
        <v>53.76</v>
      </c>
      <c r="G19" s="76">
        <v>50</v>
      </c>
      <c r="H19" s="7">
        <f t="shared" si="1"/>
        <v>50</v>
      </c>
      <c r="I19" s="34">
        <f t="shared" si="3"/>
        <v>100</v>
      </c>
    </row>
    <row r="20" spans="1:9" ht="17.25" customHeight="1">
      <c r="A20" s="26" t="s">
        <v>62</v>
      </c>
      <c r="B20" s="25">
        <v>614</v>
      </c>
      <c r="C20" s="72">
        <v>20174</v>
      </c>
      <c r="D20" s="50"/>
      <c r="E20" s="50">
        <v>18010</v>
      </c>
      <c r="F20" s="23">
        <f t="shared" si="0"/>
        <v>89.27000000000001</v>
      </c>
      <c r="G20" s="76">
        <v>4914</v>
      </c>
      <c r="H20" s="7">
        <f t="shared" si="1"/>
        <v>13096</v>
      </c>
      <c r="I20" s="34">
        <f t="shared" si="3"/>
        <v>266.5038665038665</v>
      </c>
    </row>
    <row r="21" spans="1:9" ht="17.25" customHeight="1">
      <c r="A21" s="26" t="s">
        <v>63</v>
      </c>
      <c r="B21" s="25">
        <v>615</v>
      </c>
      <c r="C21" s="72">
        <v>3</v>
      </c>
      <c r="D21" s="50"/>
      <c r="E21" s="50">
        <v>28</v>
      </c>
      <c r="F21" s="23">
        <f t="shared" si="0"/>
        <v>933.32999999999993</v>
      </c>
      <c r="G21" s="76">
        <v>3</v>
      </c>
      <c r="H21" s="7">
        <f t="shared" si="1"/>
        <v>25</v>
      </c>
      <c r="I21" s="34">
        <f>H21/G21*100</f>
        <v>833.33333333333337</v>
      </c>
    </row>
    <row r="22" spans="1:9" ht="17.25" customHeight="1">
      <c r="A22" s="26" t="s">
        <v>64</v>
      </c>
      <c r="B22" s="25">
        <v>616</v>
      </c>
      <c r="C22" s="72">
        <v>42</v>
      </c>
      <c r="D22" s="50"/>
      <c r="E22" s="50"/>
      <c r="F22" s="23">
        <f t="shared" si="0"/>
        <v>0</v>
      </c>
      <c r="G22" s="76">
        <v>20</v>
      </c>
      <c r="H22" s="7">
        <f t="shared" si="1"/>
        <v>-20</v>
      </c>
      <c r="I22" s="34"/>
    </row>
    <row r="23" spans="1:9" ht="17.25" customHeight="1">
      <c r="A23" s="26" t="s">
        <v>65</v>
      </c>
      <c r="B23" s="25">
        <v>617</v>
      </c>
      <c r="C23" s="72"/>
      <c r="D23" s="50"/>
      <c r="E23" s="50"/>
      <c r="F23" s="23">
        <f t="shared" si="0"/>
        <v>0</v>
      </c>
      <c r="G23" s="76"/>
      <c r="H23" s="7">
        <f t="shared" si="1"/>
        <v>0</v>
      </c>
      <c r="I23" s="34"/>
    </row>
    <row r="24" spans="1:9" ht="17.25" customHeight="1">
      <c r="A24" s="26" t="s">
        <v>66</v>
      </c>
      <c r="B24" s="25">
        <v>618</v>
      </c>
      <c r="C24" s="72">
        <v>473</v>
      </c>
      <c r="D24" s="50">
        <v>60</v>
      </c>
      <c r="E24" s="50">
        <v>454</v>
      </c>
      <c r="F24" s="23">
        <f t="shared" si="0"/>
        <v>95.98</v>
      </c>
      <c r="G24" s="76">
        <v>327</v>
      </c>
      <c r="H24" s="7">
        <f t="shared" si="1"/>
        <v>127</v>
      </c>
      <c r="I24" s="34">
        <f t="shared" si="3"/>
        <v>38.837920489296636</v>
      </c>
    </row>
    <row r="25" spans="1:9" ht="17.25" customHeight="1">
      <c r="A25" s="26" t="s">
        <v>67</v>
      </c>
      <c r="B25" s="25">
        <v>619</v>
      </c>
      <c r="C25" s="72">
        <v>3974</v>
      </c>
      <c r="D25" s="50">
        <v>14</v>
      </c>
      <c r="E25" s="50">
        <v>546</v>
      </c>
      <c r="F25" s="23">
        <f t="shared" si="0"/>
        <v>13.74</v>
      </c>
      <c r="G25" s="76">
        <v>1900</v>
      </c>
      <c r="H25" s="7">
        <f t="shared" si="1"/>
        <v>-1354</v>
      </c>
      <c r="I25" s="34">
        <f t="shared" si="3"/>
        <v>-71.263157894736835</v>
      </c>
    </row>
    <row r="26" spans="1:9" ht="17.25" customHeight="1">
      <c r="A26" s="26" t="s">
        <v>68</v>
      </c>
      <c r="B26" s="25">
        <v>620</v>
      </c>
      <c r="C26" s="72">
        <v>267</v>
      </c>
      <c r="D26" s="50"/>
      <c r="E26" s="50">
        <v>132</v>
      </c>
      <c r="F26" s="23">
        <f t="shared" si="0"/>
        <v>49.44</v>
      </c>
      <c r="G26" s="76">
        <v>172</v>
      </c>
      <c r="H26" s="7">
        <f t="shared" si="1"/>
        <v>-40</v>
      </c>
      <c r="I26" s="34">
        <f t="shared" si="3"/>
        <v>-23.255813953488371</v>
      </c>
    </row>
    <row r="27" spans="1:9" ht="17.25" customHeight="1">
      <c r="A27" s="26" t="s">
        <v>69</v>
      </c>
      <c r="B27" s="25">
        <v>621</v>
      </c>
      <c r="C27" s="72">
        <v>1000</v>
      </c>
      <c r="D27" s="50"/>
      <c r="E27" s="50"/>
      <c r="F27" s="23">
        <f t="shared" si="0"/>
        <v>0</v>
      </c>
      <c r="G27" s="76"/>
      <c r="H27" s="7">
        <f t="shared" si="1"/>
        <v>0</v>
      </c>
      <c r="I27" s="34"/>
    </row>
    <row r="28" spans="1:9" ht="17.25" customHeight="1">
      <c r="A28" s="26" t="s">
        <v>70</v>
      </c>
      <c r="B28" s="25"/>
      <c r="C28" s="72">
        <v>1692</v>
      </c>
      <c r="D28" s="50">
        <v>114</v>
      </c>
      <c r="E28" s="50">
        <v>685</v>
      </c>
      <c r="F28" s="23">
        <f t="shared" si="0"/>
        <v>40.479999999999997</v>
      </c>
      <c r="G28" s="76">
        <v>1951</v>
      </c>
      <c r="H28" s="7">
        <f t="shared" si="1"/>
        <v>-1266</v>
      </c>
      <c r="I28" s="34">
        <f t="shared" si="3"/>
        <v>-64.889800102511529</v>
      </c>
    </row>
    <row r="29" spans="1:9" ht="17.25" customHeight="1">
      <c r="A29" s="26" t="s">
        <v>71</v>
      </c>
      <c r="B29" s="25"/>
      <c r="C29" s="72">
        <v>8</v>
      </c>
      <c r="D29" s="50"/>
      <c r="E29" s="50"/>
      <c r="F29" s="23"/>
      <c r="G29" s="76">
        <v>1</v>
      </c>
      <c r="H29" s="7"/>
      <c r="I29" s="34"/>
    </row>
    <row r="30" spans="1:9" ht="17.25" customHeight="1">
      <c r="A30" s="21" t="s">
        <v>72</v>
      </c>
      <c r="B30" s="25">
        <v>700</v>
      </c>
      <c r="C30" s="71">
        <v>27999</v>
      </c>
      <c r="D30" s="50">
        <v>11236</v>
      </c>
      <c r="E30" s="8">
        <v>34976</v>
      </c>
      <c r="F30" s="23">
        <f>IF(C30&lt;&gt;0,ROUND(E30/C30,4)*100,0)</f>
        <v>124.92000000000002</v>
      </c>
      <c r="G30" s="77">
        <v>24731</v>
      </c>
      <c r="H30" s="7">
        <f t="shared" si="1"/>
        <v>10245</v>
      </c>
      <c r="I30" s="34">
        <f t="shared" si="3"/>
        <v>41.425740972868056</v>
      </c>
    </row>
    <row r="31" spans="1:9" ht="15.75">
      <c r="A31" s="21" t="s">
        <v>73</v>
      </c>
      <c r="B31" s="27"/>
      <c r="C31" s="71">
        <v>93</v>
      </c>
      <c r="D31" s="50"/>
      <c r="E31" s="74"/>
      <c r="F31" s="28"/>
      <c r="G31" s="78"/>
      <c r="H31" s="75"/>
      <c r="I31" s="35"/>
    </row>
    <row r="32" spans="1:9">
      <c r="A32" s="29"/>
      <c r="B32" s="29"/>
      <c r="E32" s="14"/>
    </row>
    <row r="33" spans="1:5">
      <c r="A33" s="29"/>
      <c r="B33" s="29"/>
      <c r="E33" s="14"/>
    </row>
    <row r="34" spans="1:5">
      <c r="A34" s="29"/>
      <c r="B34" s="29"/>
      <c r="E34" s="14"/>
    </row>
    <row r="35" spans="1:5">
      <c r="A35" s="29"/>
      <c r="B35" s="29"/>
      <c r="E35" s="14"/>
    </row>
    <row r="36" spans="1:5">
      <c r="A36" s="29"/>
      <c r="B36" s="29"/>
    </row>
    <row r="37" spans="1:5">
      <c r="A37" s="29"/>
      <c r="B37" s="29"/>
    </row>
    <row r="38" spans="1:5">
      <c r="A38" s="29"/>
      <c r="B38" s="29"/>
    </row>
    <row r="39" spans="1:5">
      <c r="A39" s="29"/>
      <c r="B39" s="29"/>
    </row>
    <row r="40" spans="1:5">
      <c r="A40" s="29"/>
      <c r="B40" s="29"/>
    </row>
    <row r="41" spans="1:5">
      <c r="A41" s="29"/>
      <c r="B41" s="29"/>
    </row>
    <row r="42" spans="1:5">
      <c r="A42" s="29"/>
      <c r="B42" s="29"/>
    </row>
    <row r="43" spans="1:5">
      <c r="A43" s="29"/>
      <c r="B43" s="29"/>
    </row>
    <row r="44" spans="1:5">
      <c r="A44" s="29"/>
      <c r="B44" s="29"/>
    </row>
    <row r="45" spans="1:5">
      <c r="A45" s="29"/>
      <c r="B45" s="29"/>
    </row>
    <row r="46" spans="1:5">
      <c r="A46" s="29"/>
      <c r="B46" s="29"/>
    </row>
    <row r="47" spans="1:5">
      <c r="A47" s="29"/>
      <c r="B47" s="29"/>
    </row>
    <row r="48" spans="1:5">
      <c r="A48" s="29"/>
      <c r="B48" s="29"/>
    </row>
    <row r="49" spans="1:2">
      <c r="A49" s="29"/>
      <c r="B49" s="29"/>
    </row>
    <row r="50" spans="1:2">
      <c r="A50" s="29"/>
      <c r="B50" s="29"/>
    </row>
    <row r="51" spans="1:2">
      <c r="A51" s="29"/>
      <c r="B51" s="29"/>
    </row>
    <row r="52" spans="1:2">
      <c r="A52" s="29"/>
      <c r="B52" s="29"/>
    </row>
    <row r="53" spans="1:2">
      <c r="A53" s="29"/>
      <c r="B53" s="29"/>
    </row>
    <row r="54" spans="1:2">
      <c r="A54" s="29"/>
      <c r="B54" s="29"/>
    </row>
    <row r="55" spans="1:2">
      <c r="A55" s="29"/>
      <c r="B55" s="29"/>
    </row>
    <row r="56" spans="1:2">
      <c r="A56" s="29"/>
      <c r="B56" s="29"/>
    </row>
    <row r="57" spans="1:2">
      <c r="A57" s="29"/>
      <c r="B57" s="29"/>
    </row>
    <row r="58" spans="1:2">
      <c r="A58" s="29"/>
      <c r="B58" s="29"/>
    </row>
    <row r="59" spans="1:2">
      <c r="A59" s="29"/>
      <c r="B59" s="29"/>
    </row>
    <row r="60" spans="1:2">
      <c r="A60" s="29"/>
      <c r="B60" s="29"/>
    </row>
    <row r="61" spans="1:2">
      <c r="A61" s="29"/>
      <c r="B61" s="29"/>
    </row>
    <row r="62" spans="1:2">
      <c r="A62" s="29"/>
      <c r="B62" s="29"/>
    </row>
    <row r="63" spans="1:2">
      <c r="A63" s="29"/>
      <c r="B63" s="29"/>
    </row>
    <row r="64" spans="1:2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37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收入</vt:lpstr>
      <vt:lpstr>支出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2023-09-11T00:20:39Z</cp:lastPrinted>
  <dcterms:created xsi:type="dcterms:W3CDTF">2001-07-03T09:54:00Z</dcterms:created>
  <dcterms:modified xsi:type="dcterms:W3CDTF">2023-09-11T00:20:46Z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922C0E7112344AFFB73DC6E7065C9262_12</vt:lpwstr>
  </property>
</Properties>
</file>