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I30" i="2"/>
  <c r="J30" s="1"/>
  <c r="G30"/>
  <c r="I28"/>
  <c r="J28" s="1"/>
  <c r="G28"/>
  <c r="I27"/>
  <c r="G27"/>
  <c r="I26"/>
  <c r="J26" s="1"/>
  <c r="G26"/>
  <c r="I25"/>
  <c r="J25" s="1"/>
  <c r="G25"/>
  <c r="I24"/>
  <c r="J24" s="1"/>
  <c r="G24"/>
  <c r="I23"/>
  <c r="G23"/>
  <c r="I22"/>
  <c r="G22"/>
  <c r="I21"/>
  <c r="J21" s="1"/>
  <c r="G21"/>
  <c r="I20"/>
  <c r="J20" s="1"/>
  <c r="G20"/>
  <c r="I19"/>
  <c r="G19"/>
  <c r="I18"/>
  <c r="J18" s="1"/>
  <c r="G18"/>
  <c r="I17"/>
  <c r="J17" s="1"/>
  <c r="G17"/>
  <c r="I16"/>
  <c r="G16"/>
  <c r="I15"/>
  <c r="J15" s="1"/>
  <c r="G15"/>
  <c r="I14"/>
  <c r="J14" s="1"/>
  <c r="G14"/>
  <c r="I13"/>
  <c r="J13" s="1"/>
  <c r="G13"/>
  <c r="I12"/>
  <c r="J12" s="1"/>
  <c r="G12"/>
  <c r="I11"/>
  <c r="J11" s="1"/>
  <c r="G11"/>
  <c r="I10"/>
  <c r="J10" s="1"/>
  <c r="G10"/>
  <c r="I9"/>
  <c r="G9"/>
  <c r="I8"/>
  <c r="G8"/>
  <c r="I7"/>
  <c r="J7" s="1"/>
  <c r="G7"/>
  <c r="H6"/>
  <c r="H5" s="1"/>
  <c r="F6"/>
  <c r="E6"/>
  <c r="E5" s="1"/>
  <c r="D6"/>
  <c r="D5" s="1"/>
  <c r="C6"/>
  <c r="C5" s="1"/>
  <c r="H38" i="1"/>
  <c r="I38" s="1"/>
  <c r="F38"/>
  <c r="H37"/>
  <c r="I37" s="1"/>
  <c r="F37"/>
  <c r="H36"/>
  <c r="I36" s="1"/>
  <c r="F36"/>
  <c r="H34"/>
  <c r="I34" s="1"/>
  <c r="F34"/>
  <c r="H33"/>
  <c r="F33"/>
  <c r="H32"/>
  <c r="I32" s="1"/>
  <c r="F32"/>
  <c r="H31"/>
  <c r="I31" s="1"/>
  <c r="F31"/>
  <c r="H30"/>
  <c r="F30"/>
  <c r="H29"/>
  <c r="F29"/>
  <c r="H28"/>
  <c r="F28"/>
  <c r="H27"/>
  <c r="I27" s="1"/>
  <c r="F27"/>
  <c r="H26"/>
  <c r="I26" s="1"/>
  <c r="F26"/>
  <c r="G25"/>
  <c r="E25"/>
  <c r="E24" s="1"/>
  <c r="D25"/>
  <c r="D24" s="1"/>
  <c r="C25"/>
  <c r="C24" s="1"/>
  <c r="H23"/>
  <c r="F23"/>
  <c r="H22"/>
  <c r="I22" s="1"/>
  <c r="F22"/>
  <c r="H21"/>
  <c r="F21"/>
  <c r="H20"/>
  <c r="I20" s="1"/>
  <c r="F20"/>
  <c r="H19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I12"/>
  <c r="H12"/>
  <c r="F12"/>
  <c r="H11"/>
  <c r="I11" s="1"/>
  <c r="F11"/>
  <c r="H10"/>
  <c r="F10"/>
  <c r="H9"/>
  <c r="I9" s="1"/>
  <c r="F9"/>
  <c r="H8"/>
  <c r="I8" s="1"/>
  <c r="F8"/>
  <c r="G7"/>
  <c r="E7"/>
  <c r="F7" s="1"/>
  <c r="D7"/>
  <c r="C7"/>
  <c r="C6" l="1"/>
  <c r="C5" s="1"/>
  <c r="H25"/>
  <c r="I25" s="1"/>
  <c r="H7"/>
  <c r="I7" s="1"/>
  <c r="G6" i="2"/>
  <c r="F24" i="1"/>
  <c r="F25"/>
  <c r="G24"/>
  <c r="H24" s="1"/>
  <c r="I24" s="1"/>
  <c r="F5" i="2"/>
  <c r="I6"/>
  <c r="J6" s="1"/>
  <c r="D6" i="1"/>
  <c r="D5" s="1"/>
  <c r="E6"/>
  <c r="G6" l="1"/>
  <c r="G5" s="1"/>
  <c r="G5" i="2"/>
  <c r="I5"/>
  <c r="J5" s="1"/>
  <c r="E5" i="1"/>
  <c r="F5" s="1"/>
  <c r="F6"/>
  <c r="H6" l="1"/>
  <c r="I6" s="1"/>
  <c r="H5"/>
  <c r="I5" s="1"/>
</calcChain>
</file>

<file path=xl/sharedStrings.xml><?xml version="1.0" encoding="utf-8"?>
<sst xmlns="http://schemas.openxmlformats.org/spreadsheetml/2006/main" count="86" uniqueCount="78">
  <si>
    <r>
      <rPr>
        <sz val="12"/>
        <rFont val="宋体"/>
        <family val="3"/>
        <charset val="134"/>
      </rP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</si>
  <si>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</si>
  <si>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</si>
  <si>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</si>
  <si>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</si>
  <si>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</si>
  <si>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</si>
  <si>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</si>
  <si>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</si>
  <si>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</si>
  <si>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</si>
  <si>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</si>
  <si>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一、一般公共预算收入合计</t>
    </r>
  </si>
  <si>
    <r>
      <rPr>
        <b/>
        <sz val="12"/>
        <rFont val="Times New Roman"/>
        <family val="1"/>
      </rPr>
      <t>1</t>
    </r>
    <r>
      <rPr>
        <b/>
        <sz val="12"/>
        <rFont val="宋体"/>
        <family val="3"/>
        <charset val="134"/>
      </rPr>
      <t>、税收收入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</si>
  <si>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</si>
  <si>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</si>
  <si>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企业所得税退税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</si>
  <si>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个人所得税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</si>
  <si>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资源税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</si>
  <si>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城市维护建设税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</si>
  <si>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房产税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</si>
  <si>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印花税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</si>
  <si>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城镇土地使用税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</si>
  <si>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土地增值税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</si>
  <si>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车船税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</si>
  <si>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耕地占用税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</si>
  <si>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契税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</si>
  <si>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烟叶税</t>
    </r>
  </si>
  <si>
    <t xml:space="preserve">   环境保护税</t>
  </si>
  <si>
    <t xml:space="preserve">   其他税收收入</t>
  </si>
  <si>
    <t>2、非税收入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</si>
  <si>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专项收入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</si>
  <si>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教育费附加收入</t>
    </r>
  </si>
  <si>
    <t xml:space="preserve">      残疾人就业保障金收入</t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</si>
  <si>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教育资金收入</t>
    </r>
  </si>
  <si>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农田水利建设资金收入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</si>
  <si>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行政事业性收费收入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</si>
  <si>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罚没收入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</si>
  <si>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国有资本经营收入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</si>
  <si>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国有资源（资产）有偿使用收入</t>
    </r>
  </si>
  <si>
    <t xml:space="preserve">   捐赠收入</t>
  </si>
  <si>
    <t xml:space="preserve">   政府住房基金收入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</si>
  <si>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其他收入</t>
    </r>
  </si>
  <si>
    <t>二、政府性基金预算收入合计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</si>
  <si>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</si>
  <si>
    <t>上级追加数</t>
  </si>
  <si>
    <t>本月支出数</t>
  </si>
  <si>
    <t>累计支出数</t>
  </si>
  <si>
    <t>地方财政支出</t>
  </si>
  <si>
    <t>一、一般公共预算支出合计</t>
  </si>
  <si>
    <r>
      <rPr>
        <sz val="12"/>
        <rFont val="Times New Roman"/>
        <family val="1"/>
      </rPr>
      <t xml:space="preserve">       </t>
    </r>
    <r>
      <rPr>
        <sz val="12"/>
        <rFont val="宋体"/>
        <family val="3"/>
        <charset val="134"/>
      </rPr>
      <t>一般公共服务支出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</si>
  <si>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外交支出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</si>
  <si>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国防支出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</si>
  <si>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公共安全支出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</si>
  <si>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教育支出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</si>
  <si>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科学技术支出</t>
    </r>
  </si>
  <si>
    <t xml:space="preserve">   文化旅游体育与传媒支出</t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</si>
  <si>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社会保障和就业支出</t>
    </r>
  </si>
  <si>
    <t xml:space="preserve">   卫生健康支出</t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</si>
  <si>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节能环保支出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</si>
  <si>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城乡社区支出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</si>
  <si>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农林水支出</t>
    </r>
  </si>
  <si>
    <r>
      <rPr>
        <sz val="12"/>
        <rFont val="宋体"/>
        <family val="3"/>
        <charset val="134"/>
      </rPr>
      <t>　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交通运输支出</t>
    </r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</si>
  <si>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</si>
  <si>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</si>
  <si>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</si>
  <si>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</si>
  <si>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</si>
  <si>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</si>
  <si>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灾害防治及应急管理支出</t>
  </si>
  <si>
    <t xml:space="preserve">   债务还本支出</t>
  </si>
  <si>
    <t xml:space="preserve">   债务付息支出</t>
  </si>
  <si>
    <t xml:space="preserve">   债务发行费用支出</t>
  </si>
  <si>
    <t>二、政府性基金预算支出合计</t>
  </si>
  <si>
    <t>三、国有资本经营预算支出合计</t>
  </si>
  <si>
    <t>楚雄高新区2023年6月地方财政收入分项目执行情况表</t>
    <phoneticPr fontId="37" type="noConversion"/>
  </si>
  <si>
    <t>高新区2023年6月地方财政支出分项目执行情况表</t>
    <phoneticPr fontId="37" type="noConversion"/>
  </si>
  <si>
    <t xml:space="preserve">      其他专项收入（森林植被恢复费）</t>
    <phoneticPr fontId="37" type="noConversion"/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</si>
</sst>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_(&quot;$&quot;* #,##0_);_(&quot;$&quot;* \(#,##0\);_(&quot;$&quot;* &quot;-&quot;_);_(@_)"/>
    <numFmt numFmtId="178" formatCode="#,##0.0_);\(#,##0.0\)"/>
    <numFmt numFmtId="179" formatCode="yy\.mm\.dd"/>
    <numFmt numFmtId="180" formatCode="&quot;$&quot;#,##0_);[Red]\(&quot;$&quot;#,##0\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0.00_ "/>
    <numFmt numFmtId="190" formatCode="&quot;$&quot;#,##0.00_);[Red]\(&quot;$&quot;#,##0.00\)"/>
    <numFmt numFmtId="191" formatCode="&quot;$&quot;\ #,##0_-;[Red]&quot;$&quot;\ #,##0\-"/>
    <numFmt numFmtId="192" formatCode="#,##0_ ;[Red]\-#,##0\ "/>
    <numFmt numFmtId="193" formatCode="#,##0_);[Red]\(#,##0\)"/>
    <numFmt numFmtId="194" formatCode="0_);[Red]\(0\)"/>
    <numFmt numFmtId="195" formatCode="_ * #,##0_ ;_ * \-#,##0_ ;_ * &quot;-&quot;??_ ;_ @_ "/>
    <numFmt numFmtId="196" formatCode="#,##0.0_);[Red]\(#,##0.0\)"/>
    <numFmt numFmtId="197" formatCode="#,##0.0_ ;[Red]\-#,##0.0\ "/>
    <numFmt numFmtId="198" formatCode="0.0_ "/>
    <numFmt numFmtId="199" formatCode="#,##0_ "/>
    <numFmt numFmtId="200" formatCode="0.0_ ;[Red]\-0.0\ "/>
  </numFmts>
  <fonts count="39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b/>
      <sz val="12"/>
      <name val="楷体_GB2312"/>
      <family val="3"/>
      <charset val="134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0"/>
      <name val="Helv"/>
      <family val="2"/>
    </font>
    <font>
      <sz val="10"/>
      <name val="Geneva"/>
      <family val="1"/>
    </font>
    <font>
      <sz val="10"/>
      <name val="MS Sans Serif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sz val="9"/>
      <name val="宋体"/>
      <family val="3"/>
      <charset val="134"/>
    </font>
    <font>
      <sz val="14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8">
    <xf numFmtId="0" fontId="0" fillId="0" borderId="0"/>
    <xf numFmtId="0" fontId="11" fillId="0" borderId="0">
      <alignment horizontal="center" wrapText="1"/>
      <protection locked="0"/>
    </xf>
    <xf numFmtId="0" fontId="12" fillId="4" borderId="0" applyNumberFormat="0" applyBorder="0" applyAlignment="0" applyProtection="0"/>
    <xf numFmtId="43" fontId="8" fillId="0" borderId="0" applyFont="0" applyFill="0" applyBorder="0" applyAlignment="0" applyProtection="0"/>
    <xf numFmtId="179" fontId="13" fillId="0" borderId="6" applyFill="0" applyProtection="0">
      <alignment horizontal="right"/>
    </xf>
    <xf numFmtId="0" fontId="14" fillId="5" borderId="0" applyNumberFormat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15" fillId="0" borderId="0"/>
    <xf numFmtId="0" fontId="8" fillId="0" borderId="0"/>
    <xf numFmtId="0" fontId="16" fillId="0" borderId="0"/>
    <xf numFmtId="0" fontId="15" fillId="0" borderId="0">
      <protection locked="0"/>
    </xf>
    <xf numFmtId="0" fontId="5" fillId="0" borderId="0"/>
    <xf numFmtId="0" fontId="17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6" fillId="0" borderId="0"/>
    <xf numFmtId="0" fontId="5" fillId="0" borderId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Alignment="0" applyProtection="0"/>
    <xf numFmtId="0" fontId="12" fillId="6" borderId="0" applyNumberFormat="0" applyBorder="0" applyAlignment="0" applyProtection="0"/>
    <xf numFmtId="181" fontId="13" fillId="0" borderId="0" applyFont="0" applyFill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182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183" fontId="13" fillId="0" borderId="0" applyFont="0" applyFill="0" applyBorder="0" applyAlignment="0" applyProtection="0"/>
    <xf numFmtId="184" fontId="18" fillId="0" borderId="0"/>
    <xf numFmtId="18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" fillId="0" borderId="0"/>
    <xf numFmtId="0" fontId="19" fillId="0" borderId="0" applyNumberFormat="0" applyFill="0" applyBorder="0" applyAlignment="0" applyProtection="0"/>
    <xf numFmtId="186" fontId="13" fillId="0" borderId="0" applyFont="0" applyFill="0" applyBorder="0" applyAlignment="0" applyProtection="0"/>
    <xf numFmtId="187" fontId="18" fillId="0" borderId="0"/>
    <xf numFmtId="15" fontId="17" fillId="0" borderId="0"/>
    <xf numFmtId="188" fontId="18" fillId="0" borderId="0"/>
    <xf numFmtId="38" fontId="20" fillId="16" borderId="0" applyNumberFormat="0" applyBorder="0" applyAlignment="0" applyProtection="0"/>
    <xf numFmtId="0" fontId="21" fillId="0" borderId="7" applyNumberFormat="0" applyAlignment="0" applyProtection="0">
      <alignment horizontal="left" vertical="center"/>
    </xf>
    <xf numFmtId="0" fontId="21" fillId="0" borderId="8">
      <alignment horizontal="left" vertical="center"/>
    </xf>
    <xf numFmtId="10" fontId="20" fillId="17" borderId="3" applyNumberFormat="0" applyBorder="0" applyAlignment="0" applyProtection="0"/>
    <xf numFmtId="178" fontId="22" fillId="18" borderId="0"/>
    <xf numFmtId="178" fontId="23" fillId="19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6" fontId="13" fillId="0" borderId="0" applyFont="0" applyFill="0" applyBorder="0" applyAlignment="0" applyProtection="0"/>
    <xf numFmtId="18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8" fillId="0" borderId="0"/>
    <xf numFmtId="37" fontId="24" fillId="0" borderId="0"/>
    <xf numFmtId="191" fontId="13" fillId="0" borderId="0"/>
    <xf numFmtId="0" fontId="15" fillId="0" borderId="0"/>
    <xf numFmtId="3" fontId="17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13" fillId="0" borderId="0" applyFont="0" applyFill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5" fillId="0" borderId="9">
      <alignment horizontal="center"/>
    </xf>
    <xf numFmtId="0" fontId="17" fillId="20" borderId="0" applyNumberFormat="0" applyFont="0" applyBorder="0" applyAlignment="0" applyProtection="0"/>
    <xf numFmtId="0" fontId="26" fillId="21" borderId="10">
      <protection locked="0"/>
    </xf>
    <xf numFmtId="0" fontId="27" fillId="0" borderId="0"/>
    <xf numFmtId="0" fontId="26" fillId="21" borderId="10">
      <protection locked="0"/>
    </xf>
    <xf numFmtId="0" fontId="26" fillId="21" borderId="10">
      <protection locked="0"/>
    </xf>
    <xf numFmtId="177" fontId="13" fillId="0" borderId="0" applyFont="0" applyFill="0" applyBorder="0" applyAlignment="0" applyProtection="0"/>
    <xf numFmtId="0" fontId="13" fillId="0" borderId="2" applyNumberFormat="0" applyFill="0" applyProtection="0">
      <alignment horizontal="right"/>
    </xf>
    <xf numFmtId="0" fontId="28" fillId="0" borderId="2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6" applyNumberFormat="0" applyFill="0" applyProtection="0">
      <alignment horizontal="center"/>
    </xf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1" fillId="0" borderId="6" applyNumberFormat="0" applyFill="0" applyProtection="0">
      <alignment horizontal="left"/>
    </xf>
    <xf numFmtId="0" fontId="17" fillId="0" borderId="0"/>
    <xf numFmtId="41" fontId="8" fillId="0" borderId="0" applyFont="0" applyFill="0" applyBorder="0" applyAlignment="0" applyProtection="0"/>
    <xf numFmtId="4" fontId="17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3" fillId="0" borderId="2" applyNumberFormat="0" applyFill="0" applyProtection="0">
      <alignment horizontal="left"/>
    </xf>
    <xf numFmtId="1" fontId="13" fillId="0" borderId="6" applyFill="0" applyProtection="0">
      <alignment horizontal="center"/>
    </xf>
    <xf numFmtId="0" fontId="17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93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93" fontId="4" fillId="0" borderId="3" xfId="3" applyNumberFormat="1" applyFont="1" applyBorder="1" applyAlignment="1" applyProtection="1">
      <alignment horizontal="right" vertical="center"/>
    </xf>
    <xf numFmtId="196" fontId="5" fillId="0" borderId="3" xfId="6" applyNumberFormat="1" applyFont="1" applyFill="1" applyBorder="1" applyAlignment="1" applyProtection="1">
      <alignment horizontal="right" vertical="center"/>
      <protection locked="0"/>
    </xf>
    <xf numFmtId="192" fontId="5" fillId="0" borderId="3" xfId="3" applyNumberFormat="1" applyFont="1" applyBorder="1" applyAlignment="1" applyProtection="1">
      <alignment horizontal="right" vertical="center"/>
    </xf>
    <xf numFmtId="193" fontId="5" fillId="0" borderId="3" xfId="3" applyNumberFormat="1" applyFont="1" applyBorder="1" applyAlignment="1" applyProtection="1">
      <alignment horizontal="right" vertical="center"/>
    </xf>
    <xf numFmtId="193" fontId="4" fillId="2" borderId="3" xfId="0" applyNumberFormat="1" applyFont="1" applyFill="1" applyBorder="1" applyAlignment="1" applyProtection="1">
      <alignment horizontal="right" vertical="center"/>
    </xf>
    <xf numFmtId="193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4" fontId="0" fillId="0" borderId="0" xfId="0" applyNumberFormat="1" applyAlignment="1" applyProtection="1">
      <alignment horizontal="right"/>
      <protection locked="0"/>
    </xf>
    <xf numFmtId="189" fontId="0" fillId="0" borderId="0" xfId="0" applyNumberForma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6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95" fontId="4" fillId="0" borderId="3" xfId="3" applyNumberFormat="1" applyFont="1" applyBorder="1" applyAlignment="1" applyProtection="1">
      <alignment horizontal="right"/>
    </xf>
    <xf numFmtId="198" fontId="4" fillId="0" borderId="3" xfId="6" applyNumberFormat="1" applyFont="1" applyBorder="1" applyAlignment="1" applyProtection="1">
      <alignment horizontal="right"/>
    </xf>
    <xf numFmtId="0" fontId="7" fillId="3" borderId="3" xfId="0" applyNumberFormat="1" applyFont="1" applyFill="1" applyBorder="1" applyAlignment="1" applyProtection="1">
      <alignment horizontal="left" vertical="center"/>
    </xf>
    <xf numFmtId="193" fontId="4" fillId="0" borderId="3" xfId="3" applyNumberFormat="1" applyFont="1" applyBorder="1" applyAlignment="1" applyProtection="1">
      <alignment horizontal="right"/>
    </xf>
    <xf numFmtId="0" fontId="5" fillId="3" borderId="3" xfId="0" applyNumberFormat="1" applyFont="1" applyFill="1" applyBorder="1" applyAlignment="1" applyProtection="1">
      <alignment horizontal="left" vertical="center"/>
    </xf>
    <xf numFmtId="195" fontId="5" fillId="0" borderId="3" xfId="3" applyNumberFormat="1" applyFont="1" applyBorder="1" applyAlignment="1" applyProtection="1">
      <alignment horizontal="right"/>
      <protection locked="0"/>
    </xf>
    <xf numFmtId="193" fontId="5" fillId="0" borderId="3" xfId="3" applyNumberFormat="1" applyFont="1" applyBorder="1" applyAlignment="1" applyProtection="1">
      <alignment horizontal="right"/>
      <protection locked="0"/>
    </xf>
    <xf numFmtId="198" fontId="5" fillId="0" borderId="3" xfId="6" applyNumberFormat="1" applyFont="1" applyBorder="1" applyAlignment="1" applyProtection="1">
      <alignment horizontal="right"/>
    </xf>
    <xf numFmtId="0" fontId="8" fillId="3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3" fontId="5" fillId="0" borderId="3" xfId="3" applyNumberFormat="1" applyFont="1" applyBorder="1" applyAlignment="1" applyProtection="1">
      <alignment horizontal="right"/>
      <protection locked="0"/>
    </xf>
    <xf numFmtId="0" fontId="8" fillId="3" borderId="4" xfId="0" applyNumberFormat="1" applyFont="1" applyFill="1" applyBorder="1" applyAlignment="1" applyProtection="1">
      <alignment horizontal="left" vertical="center"/>
    </xf>
    <xf numFmtId="193" fontId="5" fillId="0" borderId="3" xfId="3" applyNumberFormat="1" applyFont="1" applyBorder="1" applyAlignment="1" applyProtection="1">
      <alignment horizontal="right"/>
    </xf>
    <xf numFmtId="0" fontId="0" fillId="0" borderId="3" xfId="0" applyBorder="1" applyAlignment="1" applyProtection="1">
      <alignment horizontal="left"/>
      <protection locked="0"/>
    </xf>
    <xf numFmtId="194" fontId="0" fillId="0" borderId="3" xfId="0" applyNumberFormat="1" applyBorder="1" applyAlignment="1" applyProtection="1">
      <alignment horizontal="right"/>
      <protection locked="0"/>
    </xf>
    <xf numFmtId="189" fontId="0" fillId="0" borderId="3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89" fontId="1" fillId="0" borderId="3" xfId="0" applyNumberFormat="1" applyFont="1" applyBorder="1" applyAlignment="1" applyProtection="1">
      <alignment horizontal="center" vertical="distributed"/>
      <protection locked="0"/>
    </xf>
    <xf numFmtId="197" fontId="4" fillId="0" borderId="3" xfId="6" applyNumberFormat="1" applyFont="1" applyBorder="1" applyAlignment="1" applyProtection="1">
      <alignment horizontal="right"/>
    </xf>
    <xf numFmtId="192" fontId="5" fillId="0" borderId="3" xfId="3" applyNumberFormat="1" applyFont="1" applyBorder="1" applyAlignment="1" applyProtection="1">
      <alignment horizontal="right"/>
    </xf>
    <xf numFmtId="197" fontId="5" fillId="0" borderId="3" xfId="6" applyNumberFormat="1" applyFont="1" applyBorder="1" applyAlignment="1" applyProtection="1">
      <alignment horizontal="right"/>
    </xf>
    <xf numFmtId="192" fontId="0" fillId="0" borderId="3" xfId="0" applyNumberFormat="1" applyBorder="1" applyAlignment="1" applyProtection="1">
      <alignment horizontal="right"/>
      <protection locked="0"/>
    </xf>
    <xf numFmtId="197" fontId="0" fillId="0" borderId="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99" fontId="2" fillId="0" borderId="0" xfId="0" applyNumberFormat="1" applyFont="1" applyAlignment="1" applyProtection="1">
      <alignment horizontal="right"/>
      <protection locked="0"/>
    </xf>
    <xf numFmtId="189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3" fontId="9" fillId="0" borderId="0" xfId="0" applyNumberFormat="1" applyFont="1" applyFill="1" applyBorder="1" applyAlignment="1" applyProtection="1">
      <alignment horizontal="right"/>
      <protection locked="0"/>
    </xf>
    <xf numFmtId="193" fontId="2" fillId="0" borderId="0" xfId="0" applyNumberFormat="1" applyFont="1" applyBorder="1" applyAlignment="1" applyProtection="1">
      <alignment horizontal="right"/>
      <protection locked="0"/>
    </xf>
    <xf numFmtId="199" fontId="0" fillId="0" borderId="0" xfId="0" applyNumberFormat="1" applyFont="1" applyFill="1" applyBorder="1" applyAlignment="1" applyProtection="1">
      <alignment horizontal="right"/>
      <protection locked="0"/>
    </xf>
    <xf numFmtId="199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193" fontId="4" fillId="0" borderId="2" xfId="0" applyNumberFormat="1" applyFont="1" applyBorder="1" applyAlignment="1" applyProtection="1">
      <alignment horizontal="right" vertical="center"/>
      <protection locked="0"/>
    </xf>
    <xf numFmtId="192" fontId="4" fillId="0" borderId="2" xfId="0" applyNumberFormat="1" applyFont="1" applyBorder="1" applyAlignment="1" applyProtection="1">
      <alignment horizontal="right" vertical="center"/>
      <protection locked="0"/>
    </xf>
    <xf numFmtId="0" fontId="8" fillId="2" borderId="3" xfId="0" applyNumberFormat="1" applyFont="1" applyFill="1" applyBorder="1" applyAlignment="1" applyProtection="1">
      <alignment vertical="center" wrapText="1"/>
    </xf>
    <xf numFmtId="193" fontId="5" fillId="0" borderId="3" xfId="3" applyNumberFormat="1" applyFont="1" applyBorder="1" applyAlignment="1" applyProtection="1">
      <alignment horizontal="right" vertical="center"/>
      <protection locked="0"/>
    </xf>
    <xf numFmtId="192" fontId="5" fillId="0" borderId="2" xfId="0" applyNumberFormat="1" applyFont="1" applyBorder="1" applyAlignment="1" applyProtection="1">
      <alignment horizontal="right" vertical="center"/>
      <protection locked="0"/>
    </xf>
    <xf numFmtId="192" fontId="5" fillId="0" borderId="3" xfId="3" applyNumberFormat="1" applyFont="1" applyBorder="1" applyAlignment="1" applyProtection="1">
      <alignment horizontal="right" vertical="center"/>
      <protection locked="0"/>
    </xf>
    <xf numFmtId="193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3" xfId="0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199" fontId="5" fillId="0" borderId="3" xfId="3" applyNumberFormat="1" applyFont="1" applyBorder="1" applyAlignment="1" applyProtection="1">
      <alignment horizontal="right" vertical="center"/>
      <protection locked="0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193" fontId="4" fillId="2" borderId="2" xfId="0" applyNumberFormat="1" applyFont="1" applyFill="1" applyBorder="1" applyAlignment="1" applyProtection="1">
      <alignment horizontal="right" vertical="center"/>
    </xf>
    <xf numFmtId="189" fontId="9" fillId="0" borderId="0" xfId="0" applyNumberFormat="1" applyFont="1" applyFill="1" applyBorder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center"/>
      <protection locked="0"/>
    </xf>
    <xf numFmtId="198" fontId="4" fillId="0" borderId="3" xfId="3" applyNumberFormat="1" applyFont="1" applyBorder="1" applyAlignment="1" applyProtection="1">
      <alignment horizontal="right" vertical="center"/>
    </xf>
    <xf numFmtId="193" fontId="1" fillId="0" borderId="0" xfId="0" applyNumberFormat="1" applyFont="1" applyAlignment="1" applyProtection="1">
      <alignment horizontal="right"/>
      <protection locked="0"/>
    </xf>
    <xf numFmtId="194" fontId="1" fillId="0" borderId="0" xfId="0" applyNumberFormat="1" applyFont="1" applyAlignment="1" applyProtection="1">
      <alignment horizontal="right"/>
      <protection locked="0"/>
    </xf>
    <xf numFmtId="200" fontId="4" fillId="0" borderId="3" xfId="3" applyNumberFormat="1" applyFont="1" applyBorder="1" applyAlignment="1" applyProtection="1">
      <alignment horizontal="right" vertical="center"/>
    </xf>
    <xf numFmtId="200" fontId="5" fillId="0" borderId="3" xfId="3" applyNumberFormat="1" applyFont="1" applyBorder="1" applyAlignment="1" applyProtection="1">
      <alignment horizontal="right" vertical="center"/>
    </xf>
    <xf numFmtId="193" fontId="0" fillId="0" borderId="0" xfId="0" applyNumberFormat="1" applyFont="1" applyAlignment="1" applyProtection="1">
      <alignment horizontal="right"/>
      <protection locked="0"/>
    </xf>
    <xf numFmtId="194" fontId="0" fillId="0" borderId="0" xfId="0" applyNumberFormat="1" applyFont="1" applyAlignment="1" applyProtection="1">
      <alignment horizontal="right"/>
      <protection locked="0"/>
    </xf>
    <xf numFmtId="193" fontId="38" fillId="0" borderId="3" xfId="3" applyNumberFormat="1" applyFont="1" applyBorder="1" applyAlignment="1" applyProtection="1">
      <alignment horizontal="right" vertical="center"/>
      <protection locked="0"/>
    </xf>
    <xf numFmtId="199" fontId="38" fillId="0" borderId="3" xfId="3" applyNumberFormat="1" applyFont="1" applyBorder="1" applyAlignment="1" applyProtection="1">
      <alignment horizontal="right" vertical="center"/>
      <protection locked="0"/>
    </xf>
    <xf numFmtId="193" fontId="38" fillId="0" borderId="3" xfId="3" applyNumberFormat="1" applyFont="1" applyBorder="1" applyAlignment="1" applyProtection="1">
      <alignment horizontal="right" vertical="center"/>
    </xf>
    <xf numFmtId="192" fontId="38" fillId="0" borderId="3" xfId="3" applyNumberFormat="1" applyFont="1" applyBorder="1" applyAlignment="1" applyProtection="1">
      <alignment horizontal="right" vertical="center"/>
      <protection locked="0"/>
    </xf>
    <xf numFmtId="193" fontId="38" fillId="0" borderId="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93" fontId="1" fillId="0" borderId="4" xfId="0" applyNumberFormat="1" applyFont="1" applyBorder="1" applyAlignment="1" applyProtection="1">
      <alignment horizontal="center" vertical="center" wrapText="1"/>
      <protection locked="0"/>
    </xf>
    <xf numFmtId="193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distributed"/>
      <protection locked="0"/>
    </xf>
    <xf numFmtId="0" fontId="1" fillId="0" borderId="2" xfId="0" applyFont="1" applyBorder="1" applyAlignment="1" applyProtection="1">
      <alignment horizontal="center" vertical="distributed"/>
      <protection locked="0"/>
    </xf>
    <xf numFmtId="193" fontId="1" fillId="0" borderId="1" xfId="0" applyNumberFormat="1" applyFont="1" applyBorder="1" applyAlignment="1" applyProtection="1">
      <alignment horizontal="center" vertical="distributed"/>
      <protection locked="0"/>
    </xf>
    <xf numFmtId="193" fontId="1" fillId="0" borderId="2" xfId="0" applyNumberFormat="1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distributed"/>
      <protection locked="0"/>
    </xf>
    <xf numFmtId="0" fontId="1" fillId="0" borderId="5" xfId="0" applyFont="1" applyBorder="1" applyAlignment="1" applyProtection="1">
      <alignment horizontal="center" vertical="distributed"/>
      <protection locked="0"/>
    </xf>
    <xf numFmtId="0" fontId="0" fillId="0" borderId="2" xfId="0" applyBorder="1" applyAlignment="1">
      <alignment horizontal="center" vertical="center" wrapText="1"/>
    </xf>
    <xf numFmtId="194" fontId="1" fillId="0" borderId="1" xfId="0" applyNumberFormat="1" applyFont="1" applyBorder="1" applyAlignment="1" applyProtection="1">
      <alignment horizontal="center" vertical="center" wrapText="1"/>
      <protection locked="0"/>
    </xf>
    <xf numFmtId="194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08">
    <cellStyle name="_20100326高清市院遂宁检察院1080P配置清单26日改" xfId="13"/>
    <cellStyle name="_Book1" xfId="16"/>
    <cellStyle name="_Book1_1" xfId="11"/>
    <cellStyle name="_Book1_2" xfId="18"/>
    <cellStyle name="_ET_STYLE_NoName_00_" xfId="9"/>
    <cellStyle name="_ET_STYLE_NoName_00__Book1" xfId="8"/>
    <cellStyle name="_ET_STYLE_NoName_00__Book1_1" xfId="19"/>
    <cellStyle name="_ET_STYLE_NoName_00__Sheet3" xfId="7"/>
    <cellStyle name="_弱电系统设备配置报价清单" xfId="15"/>
    <cellStyle name="0,0_x000d_&#10;NA_x000d_&#10;" xfId="20"/>
    <cellStyle name="6mal" xfId="12"/>
    <cellStyle name="Accent1" xfId="22"/>
    <cellStyle name="Accent1 - 20%" xfId="21"/>
    <cellStyle name="Accent1 - 40%" xfId="23"/>
    <cellStyle name="Accent1 - 60%" xfId="24"/>
    <cellStyle name="Accent2" xfId="25"/>
    <cellStyle name="Accent2 - 20%" xfId="17"/>
    <cellStyle name="Accent2 - 40%" xfId="2"/>
    <cellStyle name="Accent2 - 60%" xfId="5"/>
    <cellStyle name="Accent3" xfId="26"/>
    <cellStyle name="Accent3 - 20%" xfId="28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args.style" xfId="1"/>
    <cellStyle name="Comma [0]_!!!GO" xfId="45"/>
    <cellStyle name="comma zerodec" xfId="46"/>
    <cellStyle name="Comma_!!!GO" xfId="47"/>
    <cellStyle name="Currency [0]_!!!GO" xfId="48"/>
    <cellStyle name="Currency_!!!GO" xfId="51"/>
    <cellStyle name="Currency1" xfId="52"/>
    <cellStyle name="Date" xfId="53"/>
    <cellStyle name="Dollar (zero dec)" xfId="54"/>
    <cellStyle name="Grey" xfId="55"/>
    <cellStyle name="Header1" xfId="56"/>
    <cellStyle name="Header2" xfId="57"/>
    <cellStyle name="Input [yellow]" xfId="58"/>
    <cellStyle name="Input Cells" xfId="59"/>
    <cellStyle name="Linked Cells" xfId="60"/>
    <cellStyle name="Millares [0]_96 Risk" xfId="61"/>
    <cellStyle name="Millares_96 Risk" xfId="62"/>
    <cellStyle name="Milliers [0]_!!!GO" xfId="63"/>
    <cellStyle name="Milliers_!!!GO" xfId="27"/>
    <cellStyle name="Moneda [0]_96 Risk" xfId="64"/>
    <cellStyle name="Moneda_96 Risk" xfId="65"/>
    <cellStyle name="Mon閠aire [0]_!!!GO" xfId="29"/>
    <cellStyle name="Mon閠aire_!!!GO" xfId="66"/>
    <cellStyle name="New Times Roman" xfId="67"/>
    <cellStyle name="no dec" xfId="68"/>
    <cellStyle name="Normal - Style1" xfId="69"/>
    <cellStyle name="Normal_!!!GO" xfId="70"/>
    <cellStyle name="per.style" xfId="72"/>
    <cellStyle name="Percent [2]" xfId="73"/>
    <cellStyle name="Percent_!!!GO" xfId="74"/>
    <cellStyle name="Pourcentage_pldt" xfId="75"/>
    <cellStyle name="PSChar" xfId="14"/>
    <cellStyle name="PSDate" xfId="76"/>
    <cellStyle name="PSDec" xfId="77"/>
    <cellStyle name="PSHeading" xfId="78"/>
    <cellStyle name="PSInt" xfId="71"/>
    <cellStyle name="PSSpacer" xfId="79"/>
    <cellStyle name="sstot" xfId="80"/>
    <cellStyle name="Standard_AREAS" xfId="81"/>
    <cellStyle name="t" xfId="82"/>
    <cellStyle name="t_HVAC Equipment (3)" xfId="83"/>
    <cellStyle name="百分比" xfId="6" builtinId="5"/>
    <cellStyle name="捠壿 [0.00]_Region Orders (2)" xfId="35"/>
    <cellStyle name="捠壿_Region Orders (2)" xfId="84"/>
    <cellStyle name="编号" xfId="85"/>
    <cellStyle name="标题1" xfId="86"/>
    <cellStyle name="表标题" xfId="87"/>
    <cellStyle name="部门" xfId="89"/>
    <cellStyle name="差_Book1" xfId="90"/>
    <cellStyle name="常规" xfId="0" builtinId="0"/>
    <cellStyle name="常规 5 2" xfId="10"/>
    <cellStyle name="超级链接" xfId="91"/>
    <cellStyle name="分级显示行_1_Book1" xfId="93"/>
    <cellStyle name="分级显示列_1_Book1" xfId="50"/>
    <cellStyle name="好_Book1" xfId="94"/>
    <cellStyle name="后继超级链接" xfId="92"/>
    <cellStyle name="借出原因" xfId="95"/>
    <cellStyle name="普通_97-917" xfId="96"/>
    <cellStyle name="千分位[0]_laroux" xfId="97"/>
    <cellStyle name="千分位_97-917" xfId="98"/>
    <cellStyle name="千位[0]_ 方正PC" xfId="99"/>
    <cellStyle name="千位_ 方正PC" xfId="100"/>
    <cellStyle name="千位分隔" xfId="3" builtinId="3"/>
    <cellStyle name="强调 1" xfId="101"/>
    <cellStyle name="强调 2" xfId="102"/>
    <cellStyle name="强调 3" xfId="88"/>
    <cellStyle name="日期" xfId="4"/>
    <cellStyle name="商品名称" xfId="103"/>
    <cellStyle name="数量" xfId="104"/>
    <cellStyle name="样式 1" xfId="49"/>
    <cellStyle name="昗弨_Pacific Region P&amp;L" xfId="105"/>
    <cellStyle name="寘嬫愗傝 [0.00]_Region Orders (2)" xfId="106"/>
    <cellStyle name="寘嬫愗傝_Region Orders (2)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SW-TEO"/>
      <sheetName val="中央"/>
      <sheetName val="Toolbox"/>
      <sheetName val="国家"/>
      <sheetName val="Financ. 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workbookViewId="0">
      <pane xSplit="1" ySplit="4" topLeftCell="B5" activePane="bottomRight" state="frozenSplit"/>
      <selection pane="topRight"/>
      <selection pane="bottomLeft"/>
      <selection pane="bottomRight" activeCell="L19" sqref="L19"/>
    </sheetView>
  </sheetViews>
  <sheetFormatPr defaultColWidth="9" defaultRowHeight="14.25"/>
  <cols>
    <col min="1" max="1" width="34.125" style="2" customWidth="1"/>
    <col min="2" max="2" width="9.125" style="2" hidden="1" customWidth="1"/>
    <col min="3" max="3" width="12" style="3" customWidth="1"/>
    <col min="4" max="4" width="11.75" style="3" customWidth="1"/>
    <col min="5" max="5" width="12.75" style="3" customWidth="1"/>
    <col min="6" max="6" width="10.125" style="3" customWidth="1"/>
    <col min="7" max="7" width="11.625" style="3" customWidth="1"/>
    <col min="8" max="8" width="11.25" style="46" customWidth="1"/>
    <col min="9" max="9" width="10.75" style="47" customWidth="1"/>
    <col min="10" max="10" width="9" style="3"/>
    <col min="11" max="12" width="9" style="4"/>
    <col min="13" max="16384" width="9" style="2"/>
  </cols>
  <sheetData>
    <row r="1" spans="1:12" ht="25.5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</row>
    <row r="2" spans="1:12" ht="25.5" customHeight="1">
      <c r="A2" s="48"/>
      <c r="B2" s="49"/>
      <c r="C2" s="50"/>
      <c r="D2" s="50"/>
      <c r="E2" s="50"/>
      <c r="F2" s="50"/>
      <c r="G2" s="51"/>
      <c r="H2" s="52" t="s">
        <v>0</v>
      </c>
      <c r="I2" s="69"/>
    </row>
    <row r="3" spans="1:12" s="1" customFormat="1" ht="15" customHeight="1">
      <c r="A3" s="86" t="s">
        <v>1</v>
      </c>
      <c r="B3" s="88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7</v>
      </c>
      <c r="H3" s="84" t="s">
        <v>8</v>
      </c>
      <c r="I3" s="85"/>
      <c r="J3" s="11"/>
      <c r="K3" s="70"/>
      <c r="L3" s="70"/>
    </row>
    <row r="4" spans="1:12" s="1" customFormat="1" ht="15" customHeight="1">
      <c r="A4" s="87"/>
      <c r="B4" s="89"/>
      <c r="C4" s="91"/>
      <c r="D4" s="91"/>
      <c r="E4" s="91"/>
      <c r="F4" s="91"/>
      <c r="G4" s="91"/>
      <c r="H4" s="53" t="s">
        <v>9</v>
      </c>
      <c r="I4" s="39" t="s">
        <v>10</v>
      </c>
      <c r="J4" s="11"/>
      <c r="K4" s="70"/>
      <c r="L4" s="70"/>
    </row>
    <row r="5" spans="1:12" s="45" customFormat="1" ht="21.75" customHeight="1">
      <c r="A5" s="54" t="s">
        <v>11</v>
      </c>
      <c r="B5" s="55">
        <v>100</v>
      </c>
      <c r="C5" s="23">
        <f>C6+C38</f>
        <v>123943</v>
      </c>
      <c r="D5" s="23">
        <f>D6+D38</f>
        <v>13537</v>
      </c>
      <c r="E5" s="6">
        <f>E6+E38</f>
        <v>77356</v>
      </c>
      <c r="F5" s="7">
        <f>IF(C5&lt;&gt;0,ROUND(E5/C5,4)*100,0)</f>
        <v>62.41</v>
      </c>
      <c r="G5" s="56">
        <f>G6+G38</f>
        <v>53673</v>
      </c>
      <c r="H5" s="57">
        <f>E5-G5</f>
        <v>23683</v>
      </c>
      <c r="I5" s="71">
        <f t="shared" ref="I5:I38" si="0">H5/G5*100</f>
        <v>44.124606412907788</v>
      </c>
      <c r="J5" s="72"/>
      <c r="K5" s="73"/>
      <c r="L5" s="73"/>
    </row>
    <row r="6" spans="1:12" s="45" customFormat="1" ht="21.75" customHeight="1">
      <c r="A6" s="5" t="s">
        <v>12</v>
      </c>
      <c r="B6" s="55">
        <v>200</v>
      </c>
      <c r="C6" s="23">
        <f>C7+C24</f>
        <v>83943</v>
      </c>
      <c r="D6" s="23">
        <f>D7+D24</f>
        <v>7555</v>
      </c>
      <c r="E6" s="6">
        <f>E7+E24</f>
        <v>55523</v>
      </c>
      <c r="F6" s="7">
        <f>IF(C6&lt;&gt;0,ROUND(E6/C6,4)*100,0)</f>
        <v>66.14</v>
      </c>
      <c r="G6" s="56">
        <f>G7+G24</f>
        <v>43157</v>
      </c>
      <c r="H6" s="57">
        <f t="shared" ref="H6:H38" si="1">E6-G6</f>
        <v>12366</v>
      </c>
      <c r="I6" s="74">
        <f t="shared" si="0"/>
        <v>28.653520865676484</v>
      </c>
      <c r="J6" s="72"/>
      <c r="K6" s="73"/>
      <c r="L6" s="73"/>
    </row>
    <row r="7" spans="1:12" s="45" customFormat="1" ht="21.75" customHeight="1">
      <c r="A7" s="5" t="s">
        <v>13</v>
      </c>
      <c r="B7" s="55"/>
      <c r="C7" s="23">
        <f>SUM(C8:C23)</f>
        <v>50366</v>
      </c>
      <c r="D7" s="23">
        <f>SUM(D8:D23)</f>
        <v>5639</v>
      </c>
      <c r="E7" s="6">
        <f>SUM(E8:E23)</f>
        <v>28725</v>
      </c>
      <c r="F7" s="7">
        <f>IF(C7&lt;&gt;0,ROUND(E7/C7,4)*100,0)</f>
        <v>57.03</v>
      </c>
      <c r="G7" s="56">
        <f>SUM(G8:G23)</f>
        <v>21597</v>
      </c>
      <c r="H7" s="57">
        <f t="shared" si="1"/>
        <v>7128</v>
      </c>
      <c r="I7" s="74">
        <f t="shared" si="0"/>
        <v>33.004583969995835</v>
      </c>
      <c r="J7" s="72"/>
      <c r="K7" s="73"/>
      <c r="L7" s="73"/>
    </row>
    <row r="8" spans="1:12" s="17" customFormat="1" ht="21.75" customHeight="1">
      <c r="A8" s="58" t="s">
        <v>14</v>
      </c>
      <c r="B8" s="55">
        <v>201</v>
      </c>
      <c r="C8" s="10">
        <v>18067</v>
      </c>
      <c r="D8" s="59">
        <v>1368</v>
      </c>
      <c r="E8" s="59">
        <v>13465</v>
      </c>
      <c r="F8" s="7">
        <f>IF(C8&lt;&gt;0,ROUND(E8/C8,4)*100,0)</f>
        <v>74.53</v>
      </c>
      <c r="G8" s="78">
        <v>6276</v>
      </c>
      <c r="H8" s="60">
        <f t="shared" si="1"/>
        <v>7189</v>
      </c>
      <c r="I8" s="75">
        <f t="shared" si="0"/>
        <v>114.54748247291269</v>
      </c>
      <c r="J8" s="76"/>
      <c r="K8" s="77"/>
      <c r="L8" s="77"/>
    </row>
    <row r="9" spans="1:12" s="17" customFormat="1" ht="21.75" customHeight="1">
      <c r="A9" s="58" t="s">
        <v>15</v>
      </c>
      <c r="B9" s="55">
        <v>203</v>
      </c>
      <c r="C9" s="10">
        <v>1850</v>
      </c>
      <c r="D9" s="59">
        <v>545</v>
      </c>
      <c r="E9" s="59">
        <v>1470</v>
      </c>
      <c r="F9" s="7">
        <f t="shared" ref="F9:F38" si="2">IF(C9&lt;&gt;0,ROUND(E9/C9,4)*100,0)</f>
        <v>79.459999999999994</v>
      </c>
      <c r="G9" s="78">
        <v>1173</v>
      </c>
      <c r="H9" s="60">
        <f t="shared" si="1"/>
        <v>297</v>
      </c>
      <c r="I9" s="75">
        <f t="shared" si="0"/>
        <v>25.319693094629159</v>
      </c>
      <c r="J9" s="76"/>
      <c r="K9" s="77"/>
      <c r="L9" s="77"/>
    </row>
    <row r="10" spans="1:12" s="17" customFormat="1" ht="21.75" customHeight="1">
      <c r="A10" s="58" t="s">
        <v>16</v>
      </c>
      <c r="B10" s="55">
        <v>204</v>
      </c>
      <c r="C10" s="10"/>
      <c r="D10" s="59"/>
      <c r="E10" s="59"/>
      <c r="F10" s="7">
        <f t="shared" si="2"/>
        <v>0</v>
      </c>
      <c r="G10" s="78"/>
      <c r="H10" s="60">
        <f t="shared" si="1"/>
        <v>0</v>
      </c>
      <c r="I10" s="75"/>
      <c r="J10" s="76"/>
      <c r="K10" s="77"/>
      <c r="L10" s="77"/>
    </row>
    <row r="11" spans="1:12" s="17" customFormat="1" ht="21.75" customHeight="1">
      <c r="A11" s="58" t="s">
        <v>17</v>
      </c>
      <c r="B11" s="55">
        <v>205</v>
      </c>
      <c r="C11" s="10">
        <v>830</v>
      </c>
      <c r="D11" s="59">
        <v>48</v>
      </c>
      <c r="E11" s="59">
        <v>374</v>
      </c>
      <c r="F11" s="7">
        <f t="shared" si="2"/>
        <v>45.06</v>
      </c>
      <c r="G11" s="78">
        <v>385</v>
      </c>
      <c r="H11" s="60">
        <f t="shared" si="1"/>
        <v>-11</v>
      </c>
      <c r="I11" s="75">
        <f t="shared" si="0"/>
        <v>-2.8571428571428572</v>
      </c>
      <c r="J11" s="76"/>
      <c r="K11" s="77"/>
      <c r="L11" s="77"/>
    </row>
    <row r="12" spans="1:12" s="17" customFormat="1" ht="21.75" customHeight="1">
      <c r="A12" s="58" t="s">
        <v>18</v>
      </c>
      <c r="B12" s="55">
        <v>206</v>
      </c>
      <c r="C12" s="10">
        <v>21</v>
      </c>
      <c r="D12" s="59">
        <v>2</v>
      </c>
      <c r="E12" s="59">
        <v>9</v>
      </c>
      <c r="F12" s="7">
        <f t="shared" si="2"/>
        <v>42.86</v>
      </c>
      <c r="G12" s="78">
        <v>11</v>
      </c>
      <c r="H12" s="60">
        <f t="shared" si="1"/>
        <v>-2</v>
      </c>
      <c r="I12" s="75">
        <f t="shared" si="0"/>
        <v>-18.181818181818183</v>
      </c>
      <c r="J12" s="76"/>
      <c r="K12" s="77"/>
      <c r="L12" s="77"/>
    </row>
    <row r="13" spans="1:12" s="17" customFormat="1" ht="21.75" customHeight="1">
      <c r="A13" s="58" t="s">
        <v>19</v>
      </c>
      <c r="B13" s="55">
        <v>208</v>
      </c>
      <c r="C13" s="10">
        <v>7988</v>
      </c>
      <c r="D13" s="59">
        <v>492</v>
      </c>
      <c r="E13" s="59">
        <v>4277</v>
      </c>
      <c r="F13" s="7">
        <f t="shared" si="2"/>
        <v>53.54</v>
      </c>
      <c r="G13" s="78">
        <v>3746</v>
      </c>
      <c r="H13" s="60">
        <f t="shared" si="1"/>
        <v>531</v>
      </c>
      <c r="I13" s="75">
        <f t="shared" si="0"/>
        <v>14.175120128136678</v>
      </c>
      <c r="J13" s="76"/>
      <c r="K13" s="77"/>
      <c r="L13" s="77"/>
    </row>
    <row r="14" spans="1:12" s="17" customFormat="1" ht="21.75" customHeight="1">
      <c r="A14" s="58" t="s">
        <v>20</v>
      </c>
      <c r="B14" s="55">
        <v>209</v>
      </c>
      <c r="C14" s="10">
        <v>4300</v>
      </c>
      <c r="D14" s="59">
        <v>1523</v>
      </c>
      <c r="E14" s="59">
        <v>2051</v>
      </c>
      <c r="F14" s="7">
        <f t="shared" si="2"/>
        <v>47.699999999999996</v>
      </c>
      <c r="G14" s="78">
        <v>1504</v>
      </c>
      <c r="H14" s="60">
        <f t="shared" si="1"/>
        <v>547</v>
      </c>
      <c r="I14" s="75">
        <f t="shared" si="0"/>
        <v>36.369680851063826</v>
      </c>
      <c r="J14" s="76"/>
      <c r="K14" s="77"/>
      <c r="L14" s="77"/>
    </row>
    <row r="15" spans="1:12" s="17" customFormat="1" ht="21.75" customHeight="1">
      <c r="A15" s="58" t="s">
        <v>21</v>
      </c>
      <c r="B15" s="55">
        <v>210</v>
      </c>
      <c r="C15" s="10">
        <v>1850</v>
      </c>
      <c r="D15" s="59">
        <v>13</v>
      </c>
      <c r="E15" s="59">
        <v>1048</v>
      </c>
      <c r="F15" s="7">
        <f t="shared" si="2"/>
        <v>56.65</v>
      </c>
      <c r="G15" s="78">
        <v>882</v>
      </c>
      <c r="H15" s="60">
        <f t="shared" si="1"/>
        <v>166</v>
      </c>
      <c r="I15" s="75">
        <f t="shared" si="0"/>
        <v>18.820861678004537</v>
      </c>
      <c r="J15" s="76"/>
      <c r="K15" s="77"/>
      <c r="L15" s="77"/>
    </row>
    <row r="16" spans="1:12" s="17" customFormat="1" ht="21.75" customHeight="1">
      <c r="A16" s="58" t="s">
        <v>22</v>
      </c>
      <c r="B16" s="55">
        <v>211</v>
      </c>
      <c r="C16" s="10">
        <v>3800</v>
      </c>
      <c r="D16" s="59">
        <v>1053</v>
      </c>
      <c r="E16" s="59">
        <v>1153</v>
      </c>
      <c r="F16" s="7">
        <f t="shared" si="2"/>
        <v>30.34</v>
      </c>
      <c r="G16" s="78">
        <v>1790</v>
      </c>
      <c r="H16" s="60">
        <f t="shared" si="1"/>
        <v>-637</v>
      </c>
      <c r="I16" s="75">
        <f t="shared" si="0"/>
        <v>-35.58659217877095</v>
      </c>
      <c r="J16" s="76"/>
      <c r="K16" s="77"/>
      <c r="L16" s="77"/>
    </row>
    <row r="17" spans="1:12" s="17" customFormat="1" ht="21.75" customHeight="1">
      <c r="A17" s="58" t="s">
        <v>23</v>
      </c>
      <c r="B17" s="55">
        <v>212</v>
      </c>
      <c r="C17" s="10">
        <v>2640</v>
      </c>
      <c r="D17" s="59">
        <v>107</v>
      </c>
      <c r="E17" s="59">
        <v>958</v>
      </c>
      <c r="F17" s="7">
        <f t="shared" si="2"/>
        <v>36.29</v>
      </c>
      <c r="G17" s="78">
        <v>1903</v>
      </c>
      <c r="H17" s="60">
        <f t="shared" si="1"/>
        <v>-945</v>
      </c>
      <c r="I17" s="75">
        <f t="shared" si="0"/>
        <v>-49.658434051497636</v>
      </c>
      <c r="J17" s="76"/>
      <c r="K17" s="77"/>
      <c r="L17" s="77"/>
    </row>
    <row r="18" spans="1:12" s="17" customFormat="1" ht="21.75" customHeight="1">
      <c r="A18" s="58" t="s">
        <v>24</v>
      </c>
      <c r="B18" s="55">
        <v>213</v>
      </c>
      <c r="C18" s="10">
        <v>2710</v>
      </c>
      <c r="D18" s="59">
        <v>261</v>
      </c>
      <c r="E18" s="59">
        <v>1672</v>
      </c>
      <c r="F18" s="7">
        <f t="shared" si="2"/>
        <v>61.7</v>
      </c>
      <c r="G18" s="78">
        <v>1161</v>
      </c>
      <c r="H18" s="60">
        <f t="shared" si="1"/>
        <v>511</v>
      </c>
      <c r="I18" s="75">
        <f t="shared" si="0"/>
        <v>44.013781223083548</v>
      </c>
      <c r="J18" s="76"/>
      <c r="K18" s="77"/>
      <c r="L18" s="77"/>
    </row>
    <row r="19" spans="1:12" s="17" customFormat="1" ht="21.75" customHeight="1">
      <c r="A19" s="58" t="s">
        <v>25</v>
      </c>
      <c r="B19" s="55">
        <v>214</v>
      </c>
      <c r="C19" s="10">
        <v>0</v>
      </c>
      <c r="D19" s="59"/>
      <c r="E19" s="59">
        <v>194</v>
      </c>
      <c r="F19" s="7">
        <f t="shared" si="2"/>
        <v>0</v>
      </c>
      <c r="G19" s="78"/>
      <c r="H19" s="8">
        <f t="shared" si="1"/>
        <v>194</v>
      </c>
      <c r="I19" s="75"/>
      <c r="J19" s="76"/>
      <c r="K19" s="77"/>
      <c r="L19" s="77"/>
    </row>
    <row r="20" spans="1:12" s="17" customFormat="1" ht="21.75" customHeight="1">
      <c r="A20" s="58" t="s">
        <v>26</v>
      </c>
      <c r="B20" s="55">
        <v>215</v>
      </c>
      <c r="C20" s="10">
        <v>5900</v>
      </c>
      <c r="D20" s="59">
        <v>227</v>
      </c>
      <c r="E20" s="59">
        <v>1984</v>
      </c>
      <c r="F20" s="7">
        <f t="shared" si="2"/>
        <v>33.629999999999995</v>
      </c>
      <c r="G20" s="78">
        <v>2721</v>
      </c>
      <c r="H20" s="60">
        <f t="shared" si="1"/>
        <v>-737</v>
      </c>
      <c r="I20" s="75">
        <f t="shared" si="0"/>
        <v>-27.085630282984198</v>
      </c>
      <c r="J20" s="76"/>
      <c r="K20" s="77"/>
      <c r="L20" s="77"/>
    </row>
    <row r="21" spans="1:12" s="17" customFormat="1" ht="21.75" customHeight="1">
      <c r="A21" s="58" t="s">
        <v>27</v>
      </c>
      <c r="B21" s="55">
        <v>216</v>
      </c>
      <c r="C21" s="10">
        <v>300</v>
      </c>
      <c r="D21" s="59">
        <v>0</v>
      </c>
      <c r="E21" s="59"/>
      <c r="F21" s="7">
        <f t="shared" si="2"/>
        <v>0</v>
      </c>
      <c r="G21" s="78"/>
      <c r="H21" s="8">
        <f t="shared" ref="H21:H23" si="3">E21-G21</f>
        <v>0</v>
      </c>
      <c r="I21" s="75"/>
      <c r="J21" s="76"/>
      <c r="K21" s="77"/>
      <c r="L21" s="77"/>
    </row>
    <row r="22" spans="1:12" s="17" customFormat="1" ht="21.75" customHeight="1">
      <c r="A22" s="58" t="s">
        <v>28</v>
      </c>
      <c r="B22" s="55">
        <v>217</v>
      </c>
      <c r="C22" s="10">
        <v>110</v>
      </c>
      <c r="D22" s="59">
        <v>0</v>
      </c>
      <c r="E22" s="59">
        <v>70</v>
      </c>
      <c r="F22" s="7">
        <f t="shared" si="2"/>
        <v>63.639999999999993</v>
      </c>
      <c r="G22" s="78">
        <v>45</v>
      </c>
      <c r="H22" s="60">
        <f t="shared" si="3"/>
        <v>25</v>
      </c>
      <c r="I22" s="75">
        <f t="shared" si="0"/>
        <v>55.555555555555557</v>
      </c>
      <c r="J22" s="76"/>
      <c r="K22" s="77"/>
      <c r="L22" s="77"/>
    </row>
    <row r="23" spans="1:12" s="17" customFormat="1" ht="21.75" customHeight="1">
      <c r="A23" s="58" t="s">
        <v>29</v>
      </c>
      <c r="B23" s="55"/>
      <c r="C23" s="10"/>
      <c r="D23" s="59"/>
      <c r="E23" s="59"/>
      <c r="F23" s="7">
        <f t="shared" si="2"/>
        <v>0</v>
      </c>
      <c r="G23" s="59"/>
      <c r="H23" s="8">
        <f t="shared" si="3"/>
        <v>0</v>
      </c>
      <c r="I23" s="75"/>
      <c r="J23" s="76"/>
      <c r="K23" s="77"/>
      <c r="L23" s="77"/>
    </row>
    <row r="24" spans="1:12" s="45" customFormat="1" ht="28.5" customHeight="1">
      <c r="A24" s="5" t="s">
        <v>30</v>
      </c>
      <c r="B24" s="55"/>
      <c r="C24" s="23">
        <f>SUM(C25,C31:C37)</f>
        <v>33577</v>
      </c>
      <c r="D24" s="23">
        <f>SUM(D25,D31:D37)</f>
        <v>1916</v>
      </c>
      <c r="E24" s="6">
        <f>SUM(E25,E31:E37)</f>
        <v>26798</v>
      </c>
      <c r="F24" s="7">
        <f t="shared" si="2"/>
        <v>79.81</v>
      </c>
      <c r="G24" s="62">
        <f>SUM(G25,G31:G37)</f>
        <v>21560</v>
      </c>
      <c r="H24" s="57">
        <f t="shared" si="1"/>
        <v>5238</v>
      </c>
      <c r="I24" s="74">
        <f t="shared" si="0"/>
        <v>24.294990723562151</v>
      </c>
      <c r="J24" s="72"/>
      <c r="K24" s="73"/>
      <c r="L24" s="73"/>
    </row>
    <row r="25" spans="1:12" s="17" customFormat="1" ht="28.5" customHeight="1">
      <c r="A25" s="58" t="s">
        <v>31</v>
      </c>
      <c r="B25" s="55">
        <v>218</v>
      </c>
      <c r="C25" s="10">
        <f>SUM(C26:C30)</f>
        <v>1580</v>
      </c>
      <c r="D25" s="10">
        <f t="shared" ref="D25:E25" si="4">SUM(D26:D30)</f>
        <v>354</v>
      </c>
      <c r="E25" s="10">
        <f t="shared" si="4"/>
        <v>982</v>
      </c>
      <c r="F25" s="7">
        <f t="shared" si="2"/>
        <v>62.150000000000006</v>
      </c>
      <c r="G25" s="62">
        <f>SUM(G26:G30)</f>
        <v>543</v>
      </c>
      <c r="H25" s="60">
        <f t="shared" si="1"/>
        <v>439</v>
      </c>
      <c r="I25" s="75">
        <f t="shared" si="0"/>
        <v>80.847145488029469</v>
      </c>
      <c r="J25" s="76"/>
      <c r="K25" s="77"/>
      <c r="L25" s="77"/>
    </row>
    <row r="26" spans="1:12" s="17" customFormat="1" ht="28.5" customHeight="1">
      <c r="A26" s="63" t="s">
        <v>32</v>
      </c>
      <c r="B26" s="64">
        <v>159</v>
      </c>
      <c r="C26" s="10">
        <v>1100</v>
      </c>
      <c r="D26" s="59">
        <v>73</v>
      </c>
      <c r="E26" s="59">
        <v>697</v>
      </c>
      <c r="F26" s="7">
        <f t="shared" si="2"/>
        <v>63.360000000000007</v>
      </c>
      <c r="G26" s="78">
        <v>484</v>
      </c>
      <c r="H26" s="60">
        <f t="shared" si="1"/>
        <v>213</v>
      </c>
      <c r="I26" s="75">
        <f t="shared" si="0"/>
        <v>44.008264462809912</v>
      </c>
      <c r="J26" s="76"/>
      <c r="K26" s="77"/>
      <c r="L26" s="77"/>
    </row>
    <row r="27" spans="1:12" s="17" customFormat="1" ht="28.5" customHeight="1">
      <c r="A27" s="58" t="s">
        <v>33</v>
      </c>
      <c r="B27" s="64"/>
      <c r="C27" s="10">
        <v>480</v>
      </c>
      <c r="D27" s="59"/>
      <c r="E27" s="59">
        <v>4</v>
      </c>
      <c r="F27" s="7">
        <f t="shared" si="2"/>
        <v>0.83</v>
      </c>
      <c r="G27" s="78">
        <v>59</v>
      </c>
      <c r="H27" s="60">
        <f t="shared" si="1"/>
        <v>-55</v>
      </c>
      <c r="I27" s="75">
        <f t="shared" si="0"/>
        <v>-93.220338983050837</v>
      </c>
      <c r="J27" s="76"/>
      <c r="K27" s="77"/>
      <c r="L27" s="77"/>
    </row>
    <row r="28" spans="1:12" s="17" customFormat="1" ht="24" customHeight="1">
      <c r="A28" s="63" t="s">
        <v>34</v>
      </c>
      <c r="B28" s="64"/>
      <c r="C28" s="10"/>
      <c r="D28" s="59"/>
      <c r="E28" s="59"/>
      <c r="F28" s="7">
        <f t="shared" si="2"/>
        <v>0</v>
      </c>
      <c r="G28" s="78"/>
      <c r="H28" s="8">
        <f t="shared" si="1"/>
        <v>0</v>
      </c>
      <c r="I28" s="75"/>
      <c r="J28" s="76"/>
      <c r="K28" s="77"/>
      <c r="L28" s="77"/>
    </row>
    <row r="29" spans="1:12" s="17" customFormat="1" ht="28.5" customHeight="1">
      <c r="A29" s="63" t="s">
        <v>35</v>
      </c>
      <c r="B29" s="64"/>
      <c r="C29" s="10"/>
      <c r="D29" s="59"/>
      <c r="E29" s="59"/>
      <c r="F29" s="7">
        <f t="shared" si="2"/>
        <v>0</v>
      </c>
      <c r="G29" s="78"/>
      <c r="H29" s="8">
        <f t="shared" si="1"/>
        <v>0</v>
      </c>
      <c r="I29" s="75"/>
      <c r="J29" s="76"/>
      <c r="K29" s="77"/>
      <c r="L29" s="77"/>
    </row>
    <row r="30" spans="1:12" s="17" customFormat="1" ht="31.5" customHeight="1">
      <c r="A30" s="58" t="s">
        <v>77</v>
      </c>
      <c r="B30" s="64"/>
      <c r="C30" s="10"/>
      <c r="D30" s="59">
        <v>281</v>
      </c>
      <c r="E30" s="59">
        <v>281</v>
      </c>
      <c r="F30" s="7">
        <f t="shared" si="2"/>
        <v>0</v>
      </c>
      <c r="G30" s="78"/>
      <c r="H30" s="8">
        <f t="shared" si="1"/>
        <v>281</v>
      </c>
      <c r="I30" s="75"/>
      <c r="J30" s="76"/>
      <c r="K30" s="77"/>
      <c r="L30" s="77"/>
    </row>
    <row r="31" spans="1:12" s="17" customFormat="1" ht="28.5" customHeight="1">
      <c r="A31" s="58" t="s">
        <v>36</v>
      </c>
      <c r="B31" s="55">
        <v>219</v>
      </c>
      <c r="C31" s="10">
        <v>500</v>
      </c>
      <c r="D31" s="59">
        <v>32</v>
      </c>
      <c r="E31" s="65">
        <v>607</v>
      </c>
      <c r="F31" s="7">
        <f t="shared" si="2"/>
        <v>121.39999999999999</v>
      </c>
      <c r="G31" s="79">
        <v>168</v>
      </c>
      <c r="H31" s="8">
        <f t="shared" si="1"/>
        <v>439</v>
      </c>
      <c r="I31" s="75">
        <f t="shared" si="0"/>
        <v>261.3095238095238</v>
      </c>
      <c r="J31" s="76"/>
      <c r="K31" s="77"/>
      <c r="L31" s="77"/>
    </row>
    <row r="32" spans="1:12" s="17" customFormat="1" ht="28.5" customHeight="1">
      <c r="A32" s="58" t="s">
        <v>37</v>
      </c>
      <c r="B32" s="55">
        <v>220</v>
      </c>
      <c r="C32" s="10">
        <v>120</v>
      </c>
      <c r="D32" s="59">
        <v>74</v>
      </c>
      <c r="E32" s="9">
        <v>140</v>
      </c>
      <c r="F32" s="7">
        <f t="shared" si="2"/>
        <v>116.67</v>
      </c>
      <c r="G32" s="80">
        <v>77</v>
      </c>
      <c r="H32" s="8">
        <f t="shared" si="1"/>
        <v>63</v>
      </c>
      <c r="I32" s="75">
        <f t="shared" si="0"/>
        <v>81.818181818181827</v>
      </c>
      <c r="J32" s="76"/>
      <c r="K32" s="77"/>
      <c r="L32" s="77"/>
    </row>
    <row r="33" spans="1:12" s="17" customFormat="1" ht="28.5" customHeight="1">
      <c r="A33" s="58" t="s">
        <v>38</v>
      </c>
      <c r="B33" s="55">
        <v>221</v>
      </c>
      <c r="C33" s="10"/>
      <c r="D33" s="59"/>
      <c r="E33" s="9"/>
      <c r="F33" s="7">
        <f t="shared" si="2"/>
        <v>0</v>
      </c>
      <c r="G33" s="80"/>
      <c r="H33" s="8">
        <f t="shared" si="1"/>
        <v>0</v>
      </c>
      <c r="I33" s="75"/>
      <c r="J33" s="76"/>
      <c r="K33" s="77"/>
      <c r="L33" s="77"/>
    </row>
    <row r="34" spans="1:12" s="17" customFormat="1" ht="28.5" customHeight="1">
      <c r="A34" s="66" t="s">
        <v>39</v>
      </c>
      <c r="B34" s="55">
        <v>222</v>
      </c>
      <c r="C34" s="10">
        <v>29412</v>
      </c>
      <c r="D34" s="59">
        <v>1452</v>
      </c>
      <c r="E34" s="61">
        <v>21475</v>
      </c>
      <c r="F34" s="7">
        <f t="shared" si="2"/>
        <v>73.009999999999991</v>
      </c>
      <c r="G34" s="81">
        <v>19349</v>
      </c>
      <c r="H34" s="60">
        <f t="shared" si="1"/>
        <v>2126</v>
      </c>
      <c r="I34" s="75">
        <f t="shared" si="0"/>
        <v>10.98764794046204</v>
      </c>
      <c r="J34" s="76"/>
      <c r="K34" s="77"/>
      <c r="L34" s="77"/>
    </row>
    <row r="35" spans="1:12" s="17" customFormat="1" ht="28.5" customHeight="1">
      <c r="A35" s="58" t="s">
        <v>40</v>
      </c>
      <c r="B35" s="55"/>
      <c r="C35" s="10">
        <v>15</v>
      </c>
      <c r="D35" s="59"/>
      <c r="E35" s="59"/>
      <c r="F35" s="7"/>
      <c r="G35" s="78">
        <v>15</v>
      </c>
      <c r="H35" s="8"/>
      <c r="I35" s="75"/>
      <c r="J35" s="76"/>
      <c r="K35" s="77"/>
      <c r="L35" s="77"/>
    </row>
    <row r="36" spans="1:12" s="17" customFormat="1" ht="28.5" customHeight="1">
      <c r="A36" s="58" t="s">
        <v>41</v>
      </c>
      <c r="B36" s="55"/>
      <c r="C36" s="10">
        <v>450</v>
      </c>
      <c r="D36" s="59"/>
      <c r="E36" s="59">
        <v>400</v>
      </c>
      <c r="F36" s="7">
        <f t="shared" si="2"/>
        <v>88.89</v>
      </c>
      <c r="G36" s="78">
        <v>350</v>
      </c>
      <c r="H36" s="8">
        <f t="shared" si="1"/>
        <v>50</v>
      </c>
      <c r="I36" s="75">
        <f t="shared" si="0"/>
        <v>14.285714285714285</v>
      </c>
      <c r="J36" s="76"/>
      <c r="K36" s="77"/>
      <c r="L36" s="77"/>
    </row>
    <row r="37" spans="1:12" s="17" customFormat="1" ht="28.5" customHeight="1">
      <c r="A37" s="58" t="s">
        <v>42</v>
      </c>
      <c r="B37" s="55">
        <v>223</v>
      </c>
      <c r="C37" s="10">
        <v>1500</v>
      </c>
      <c r="D37" s="59">
        <v>4</v>
      </c>
      <c r="E37" s="59">
        <v>3194</v>
      </c>
      <c r="F37" s="7">
        <f t="shared" si="2"/>
        <v>212.93</v>
      </c>
      <c r="G37" s="78">
        <v>1058</v>
      </c>
      <c r="H37" s="60">
        <f t="shared" si="1"/>
        <v>2136</v>
      </c>
      <c r="I37" s="75">
        <f t="shared" si="0"/>
        <v>201.89035916824199</v>
      </c>
      <c r="J37" s="76"/>
      <c r="K37" s="77"/>
      <c r="L37" s="77"/>
    </row>
    <row r="38" spans="1:12" s="17" customFormat="1" ht="28.5" customHeight="1">
      <c r="A38" s="67" t="s">
        <v>43</v>
      </c>
      <c r="B38" s="64">
        <v>300</v>
      </c>
      <c r="C38" s="68">
        <v>40000</v>
      </c>
      <c r="D38" s="59">
        <v>5982</v>
      </c>
      <c r="E38" s="62">
        <v>21833</v>
      </c>
      <c r="F38" s="7">
        <f t="shared" si="2"/>
        <v>54.58</v>
      </c>
      <c r="G38" s="82">
        <v>10516</v>
      </c>
      <c r="H38" s="60">
        <f t="shared" si="1"/>
        <v>11317</v>
      </c>
      <c r="I38" s="75">
        <f t="shared" si="0"/>
        <v>107.61696462533283</v>
      </c>
      <c r="J38" s="76"/>
      <c r="K38" s="77"/>
      <c r="L38" s="77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honeticPr fontId="37" type="noConversion"/>
  <printOptions horizontalCentered="1"/>
  <pageMargins left="0.88" right="0.61" top="0.46" bottom="0.43307086614173201" header="0.31496062992126" footer="0.31496062992126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pane="topRight"/>
      <selection pane="bottomLeft"/>
      <selection pane="bottomRight" activeCell="N14" sqref="N14"/>
    </sheetView>
  </sheetViews>
  <sheetFormatPr defaultColWidth="9" defaultRowHeight="14.25"/>
  <cols>
    <col min="1" max="1" width="32.75" style="13" customWidth="1"/>
    <col min="2" max="2" width="6" style="13" hidden="1" customWidth="1"/>
    <col min="3" max="3" width="12.875" style="14" customWidth="1"/>
    <col min="4" max="4" width="11.625" style="14" customWidth="1"/>
    <col min="5" max="5" width="12" style="15" customWidth="1"/>
    <col min="6" max="6" width="12.5" style="14" customWidth="1"/>
    <col min="7" max="7" width="10.375" style="14" customWidth="1"/>
    <col min="8" max="8" width="11.625" style="15" customWidth="1"/>
    <col min="9" max="9" width="11.75" style="14" customWidth="1"/>
    <col min="10" max="10" width="10.625" style="16" customWidth="1"/>
    <col min="11" max="16384" width="9" style="13"/>
  </cols>
  <sheetData>
    <row r="1" spans="1:10" ht="24" customHeight="1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0.100000000000001" customHeight="1">
      <c r="A2" s="17"/>
      <c r="B2" s="17"/>
      <c r="I2" s="37" t="s">
        <v>44</v>
      </c>
    </row>
    <row r="3" spans="1:10" s="12" customFormat="1" ht="19.5" customHeight="1">
      <c r="A3" s="86" t="s">
        <v>1</v>
      </c>
      <c r="B3" s="86" t="s">
        <v>2</v>
      </c>
      <c r="C3" s="86" t="s">
        <v>3</v>
      </c>
      <c r="D3" s="86" t="s">
        <v>45</v>
      </c>
      <c r="E3" s="96" t="s">
        <v>46</v>
      </c>
      <c r="F3" s="86" t="s">
        <v>47</v>
      </c>
      <c r="G3" s="86" t="s">
        <v>6</v>
      </c>
      <c r="H3" s="96" t="s">
        <v>7</v>
      </c>
      <c r="I3" s="93" t="s">
        <v>8</v>
      </c>
      <c r="J3" s="94"/>
    </row>
    <row r="4" spans="1:10" s="12" customFormat="1" ht="19.5" customHeight="1">
      <c r="A4" s="87"/>
      <c r="B4" s="95"/>
      <c r="C4" s="87"/>
      <c r="D4" s="87"/>
      <c r="E4" s="97"/>
      <c r="F4" s="87"/>
      <c r="G4" s="87"/>
      <c r="H4" s="97"/>
      <c r="I4" s="38" t="s">
        <v>9</v>
      </c>
      <c r="J4" s="39" t="s">
        <v>10</v>
      </c>
    </row>
    <row r="5" spans="1:10" ht="17.25" hidden="1" customHeight="1">
      <c r="A5" s="18" t="s">
        <v>48</v>
      </c>
      <c r="B5" s="19">
        <v>500</v>
      </c>
      <c r="C5" s="20">
        <f>C6+C30</f>
        <v>120927</v>
      </c>
      <c r="D5" s="20">
        <f>D6+D30</f>
        <v>0</v>
      </c>
      <c r="E5" s="20">
        <f>E6+E30</f>
        <v>12931</v>
      </c>
      <c r="F5" s="20">
        <f>F6+F30</f>
        <v>76879</v>
      </c>
      <c r="G5" s="21">
        <f>IF(C5&lt;&gt;0,ROUND(F5/C5,4)*100,0)</f>
        <v>63.570000000000007</v>
      </c>
      <c r="H5" s="20">
        <f>H6+H30</f>
        <v>66031</v>
      </c>
      <c r="I5" s="20">
        <f t="shared" ref="I5:I30" si="0">F5-H5</f>
        <v>10848</v>
      </c>
      <c r="J5" s="21">
        <f>I5/H5*100</f>
        <v>16.428647150580787</v>
      </c>
    </row>
    <row r="6" spans="1:10" ht="17.25" customHeight="1">
      <c r="A6" s="22" t="s">
        <v>49</v>
      </c>
      <c r="B6" s="19">
        <v>600</v>
      </c>
      <c r="C6" s="20">
        <f>SUM(C7:C29)</f>
        <v>92928</v>
      </c>
      <c r="D6" s="20">
        <f t="shared" ref="D6:F6" si="1">SUM(D7:D29)</f>
        <v>0</v>
      </c>
      <c r="E6" s="20">
        <f t="shared" si="1"/>
        <v>11635</v>
      </c>
      <c r="F6" s="20">
        <f t="shared" si="1"/>
        <v>58524</v>
      </c>
      <c r="G6" s="21">
        <f>IF(C6&lt;&gt;0,ROUND(F6/C6,4)*100,0)</f>
        <v>62.980000000000004</v>
      </c>
      <c r="H6" s="23">
        <f>SUM(H7:H29)</f>
        <v>45960</v>
      </c>
      <c r="I6" s="20">
        <f t="shared" si="0"/>
        <v>12564</v>
      </c>
      <c r="J6" s="40">
        <f>I6/H6*100</f>
        <v>27.336814621409921</v>
      </c>
    </row>
    <row r="7" spans="1:10" ht="17.25" customHeight="1">
      <c r="A7" s="24" t="s">
        <v>50</v>
      </c>
      <c r="B7" s="19">
        <v>601</v>
      </c>
      <c r="C7" s="25">
        <v>5241</v>
      </c>
      <c r="D7" s="26"/>
      <c r="E7" s="26">
        <v>433</v>
      </c>
      <c r="F7" s="26">
        <v>2350</v>
      </c>
      <c r="G7" s="27">
        <f>IF(C7&lt;&gt;0,ROUND(F7/C7,4)*100,0)</f>
        <v>44.84</v>
      </c>
      <c r="H7" s="26">
        <v>2638</v>
      </c>
      <c r="I7" s="41">
        <f t="shared" si="0"/>
        <v>-288</v>
      </c>
      <c r="J7" s="42">
        <f t="shared" ref="J7:J30" si="2">I7/H7*100</f>
        <v>-10.917361637604246</v>
      </c>
    </row>
    <row r="8" spans="1:10" ht="17.25" customHeight="1">
      <c r="A8" s="28" t="s">
        <v>51</v>
      </c>
      <c r="B8" s="29">
        <v>602</v>
      </c>
      <c r="C8" s="30"/>
      <c r="D8" s="26"/>
      <c r="E8" s="26"/>
      <c r="F8" s="26"/>
      <c r="G8" s="27">
        <f t="shared" ref="G8:G30" si="3">IF(C8&lt;&gt;0,ROUND(F8/C8,4)*100,0)</f>
        <v>0</v>
      </c>
      <c r="H8" s="26"/>
      <c r="I8" s="41">
        <f t="shared" si="0"/>
        <v>0</v>
      </c>
      <c r="J8" s="42"/>
    </row>
    <row r="9" spans="1:10" ht="17.25" customHeight="1">
      <c r="A9" s="28" t="s">
        <v>52</v>
      </c>
      <c r="B9" s="29">
        <v>603</v>
      </c>
      <c r="C9" s="25"/>
      <c r="D9" s="26"/>
      <c r="E9" s="26">
        <v>3</v>
      </c>
      <c r="F9" s="26">
        <v>3</v>
      </c>
      <c r="G9" s="27">
        <f t="shared" si="3"/>
        <v>0</v>
      </c>
      <c r="H9" s="26"/>
      <c r="I9" s="41">
        <f t="shared" si="0"/>
        <v>3</v>
      </c>
      <c r="J9" s="42"/>
    </row>
    <row r="10" spans="1:10" ht="17.25" customHeight="1">
      <c r="A10" s="24" t="s">
        <v>53</v>
      </c>
      <c r="B10" s="29">
        <v>604</v>
      </c>
      <c r="C10" s="25">
        <v>1992</v>
      </c>
      <c r="D10" s="26"/>
      <c r="E10" s="26">
        <v>211</v>
      </c>
      <c r="F10" s="26">
        <v>927</v>
      </c>
      <c r="G10" s="27">
        <f t="shared" si="3"/>
        <v>46.54</v>
      </c>
      <c r="H10" s="26">
        <v>1020</v>
      </c>
      <c r="I10" s="41">
        <f t="shared" si="0"/>
        <v>-93</v>
      </c>
      <c r="J10" s="42">
        <f t="shared" si="2"/>
        <v>-9.117647058823529</v>
      </c>
    </row>
    <row r="11" spans="1:10" ht="17.25" customHeight="1">
      <c r="A11" s="24" t="s">
        <v>54</v>
      </c>
      <c r="B11" s="29">
        <v>605</v>
      </c>
      <c r="C11" s="25">
        <v>9389</v>
      </c>
      <c r="D11" s="26"/>
      <c r="E11" s="26">
        <v>719</v>
      </c>
      <c r="F11" s="26">
        <v>4178</v>
      </c>
      <c r="G11" s="27">
        <f t="shared" si="3"/>
        <v>44.5</v>
      </c>
      <c r="H11" s="26">
        <v>5472</v>
      </c>
      <c r="I11" s="41">
        <f t="shared" si="0"/>
        <v>-1294</v>
      </c>
      <c r="J11" s="42">
        <f t="shared" si="2"/>
        <v>-23.647660818713451</v>
      </c>
    </row>
    <row r="12" spans="1:10" ht="17.25" customHeight="1">
      <c r="A12" s="24" t="s">
        <v>55</v>
      </c>
      <c r="B12" s="29">
        <v>606</v>
      </c>
      <c r="C12" s="25">
        <v>135</v>
      </c>
      <c r="D12" s="26"/>
      <c r="E12" s="26">
        <v>81</v>
      </c>
      <c r="F12" s="26">
        <v>157</v>
      </c>
      <c r="G12" s="27">
        <f t="shared" si="3"/>
        <v>116.3</v>
      </c>
      <c r="H12" s="26">
        <v>20</v>
      </c>
      <c r="I12" s="41">
        <f t="shared" si="0"/>
        <v>137</v>
      </c>
      <c r="J12" s="42">
        <f t="shared" si="2"/>
        <v>685</v>
      </c>
    </row>
    <row r="13" spans="1:10" ht="17.25" customHeight="1">
      <c r="A13" s="28" t="s">
        <v>56</v>
      </c>
      <c r="B13" s="29">
        <v>607</v>
      </c>
      <c r="C13" s="25">
        <v>88</v>
      </c>
      <c r="D13" s="26"/>
      <c r="E13" s="26">
        <v>12</v>
      </c>
      <c r="F13" s="26">
        <v>21</v>
      </c>
      <c r="G13" s="27">
        <f t="shared" si="3"/>
        <v>23.86</v>
      </c>
      <c r="H13" s="26">
        <v>10</v>
      </c>
      <c r="I13" s="41">
        <f t="shared" si="0"/>
        <v>11</v>
      </c>
      <c r="J13" s="42">
        <f t="shared" si="2"/>
        <v>110.00000000000001</v>
      </c>
    </row>
    <row r="14" spans="1:10" ht="17.25" customHeight="1">
      <c r="A14" s="24" t="s">
        <v>57</v>
      </c>
      <c r="B14" s="29">
        <v>608</v>
      </c>
      <c r="C14" s="25">
        <v>3054</v>
      </c>
      <c r="D14" s="26"/>
      <c r="E14" s="26">
        <v>195</v>
      </c>
      <c r="F14" s="26">
        <v>1213</v>
      </c>
      <c r="G14" s="27">
        <f t="shared" si="3"/>
        <v>39.72</v>
      </c>
      <c r="H14" s="26">
        <v>1421</v>
      </c>
      <c r="I14" s="41">
        <f t="shared" si="0"/>
        <v>-208</v>
      </c>
      <c r="J14" s="42">
        <f t="shared" si="2"/>
        <v>-14.637579169598874</v>
      </c>
    </row>
    <row r="15" spans="1:10" ht="17.25" customHeight="1">
      <c r="A15" s="28" t="s">
        <v>58</v>
      </c>
      <c r="B15" s="29">
        <v>609</v>
      </c>
      <c r="C15" s="25">
        <v>1386</v>
      </c>
      <c r="D15" s="26"/>
      <c r="E15" s="26">
        <v>52</v>
      </c>
      <c r="F15" s="26">
        <v>453</v>
      </c>
      <c r="G15" s="27">
        <f t="shared" si="3"/>
        <v>32.68</v>
      </c>
      <c r="H15" s="26">
        <v>550</v>
      </c>
      <c r="I15" s="41">
        <f t="shared" si="0"/>
        <v>-97</v>
      </c>
      <c r="J15" s="42">
        <f t="shared" si="2"/>
        <v>-17.636363636363637</v>
      </c>
    </row>
    <row r="16" spans="1:10" ht="17.25" customHeight="1">
      <c r="A16" s="28" t="s">
        <v>59</v>
      </c>
      <c r="B16" s="29">
        <v>610</v>
      </c>
      <c r="C16" s="25">
        <v>110</v>
      </c>
      <c r="D16" s="26"/>
      <c r="E16" s="26">
        <v>150</v>
      </c>
      <c r="F16" s="26">
        <v>180</v>
      </c>
      <c r="G16" s="27">
        <f t="shared" si="3"/>
        <v>163.64000000000001</v>
      </c>
      <c r="H16" s="26"/>
      <c r="I16" s="41">
        <f t="shared" si="0"/>
        <v>180</v>
      </c>
      <c r="J16" s="42"/>
    </row>
    <row r="17" spans="1:10" ht="17.25" customHeight="1">
      <c r="A17" s="24" t="s">
        <v>60</v>
      </c>
      <c r="B17" s="29">
        <v>611</v>
      </c>
      <c r="C17" s="25">
        <v>41018</v>
      </c>
      <c r="D17" s="26"/>
      <c r="E17" s="26">
        <v>3305</v>
      </c>
      <c r="F17" s="26">
        <v>31268</v>
      </c>
      <c r="G17" s="27">
        <f t="shared" si="3"/>
        <v>76.23</v>
      </c>
      <c r="H17" s="26">
        <v>27878</v>
      </c>
      <c r="I17" s="41">
        <f t="shared" si="0"/>
        <v>3390</v>
      </c>
      <c r="J17" s="42">
        <f t="shared" si="2"/>
        <v>12.160126264437908</v>
      </c>
    </row>
    <row r="18" spans="1:10" ht="17.25" customHeight="1">
      <c r="A18" s="24" t="s">
        <v>61</v>
      </c>
      <c r="B18" s="29">
        <v>612</v>
      </c>
      <c r="C18" s="25">
        <v>2696</v>
      </c>
      <c r="D18" s="26"/>
      <c r="E18" s="26">
        <v>224</v>
      </c>
      <c r="F18" s="26">
        <v>705</v>
      </c>
      <c r="G18" s="27">
        <f t="shared" si="3"/>
        <v>26.150000000000002</v>
      </c>
      <c r="H18" s="26">
        <v>1225</v>
      </c>
      <c r="I18" s="41">
        <f t="shared" si="0"/>
        <v>-520</v>
      </c>
      <c r="J18" s="42">
        <f t="shared" si="2"/>
        <v>-42.448979591836732</v>
      </c>
    </row>
    <row r="19" spans="1:10" ht="17.25" customHeight="1">
      <c r="A19" s="28" t="s">
        <v>62</v>
      </c>
      <c r="B19" s="29">
        <v>613</v>
      </c>
      <c r="C19" s="25">
        <v>186</v>
      </c>
      <c r="D19" s="26"/>
      <c r="E19" s="26"/>
      <c r="F19" s="26">
        <v>50</v>
      </c>
      <c r="G19" s="27">
        <f t="shared" si="3"/>
        <v>26.88</v>
      </c>
      <c r="H19" s="26">
        <v>50</v>
      </c>
      <c r="I19" s="41">
        <f t="shared" si="0"/>
        <v>0</v>
      </c>
      <c r="J19" s="42"/>
    </row>
    <row r="20" spans="1:10" ht="17.25" customHeight="1">
      <c r="A20" s="31" t="s">
        <v>63</v>
      </c>
      <c r="B20" s="29">
        <v>614</v>
      </c>
      <c r="C20" s="25">
        <v>20174</v>
      </c>
      <c r="D20" s="26"/>
      <c r="E20" s="26">
        <v>6064</v>
      </c>
      <c r="F20" s="26">
        <v>15555</v>
      </c>
      <c r="G20" s="27">
        <f t="shared" si="3"/>
        <v>77.100000000000009</v>
      </c>
      <c r="H20" s="26">
        <v>2885</v>
      </c>
      <c r="I20" s="41">
        <f t="shared" si="0"/>
        <v>12670</v>
      </c>
      <c r="J20" s="42">
        <f t="shared" si="2"/>
        <v>439.16811091854424</v>
      </c>
    </row>
    <row r="21" spans="1:10" ht="17.25" customHeight="1">
      <c r="A21" s="31" t="s">
        <v>64</v>
      </c>
      <c r="B21" s="29">
        <v>615</v>
      </c>
      <c r="C21" s="25">
        <v>3</v>
      </c>
      <c r="D21" s="26"/>
      <c r="E21" s="26">
        <v>9</v>
      </c>
      <c r="F21" s="26">
        <v>25</v>
      </c>
      <c r="G21" s="27">
        <f t="shared" si="3"/>
        <v>833.32999999999993</v>
      </c>
      <c r="H21" s="26">
        <v>3</v>
      </c>
      <c r="I21" s="41">
        <f t="shared" si="0"/>
        <v>22</v>
      </c>
      <c r="J21" s="42">
        <f>I21/H21*100</f>
        <v>733.33333333333326</v>
      </c>
    </row>
    <row r="22" spans="1:10" ht="17.25" customHeight="1">
      <c r="A22" s="31" t="s">
        <v>65</v>
      </c>
      <c r="B22" s="29">
        <v>616</v>
      </c>
      <c r="C22" s="25">
        <v>42</v>
      </c>
      <c r="D22" s="26"/>
      <c r="E22" s="26"/>
      <c r="F22" s="26"/>
      <c r="G22" s="27">
        <f t="shared" si="3"/>
        <v>0</v>
      </c>
      <c r="H22" s="26"/>
      <c r="I22" s="41">
        <f t="shared" si="0"/>
        <v>0</v>
      </c>
      <c r="J22" s="42"/>
    </row>
    <row r="23" spans="1:10" ht="17.25" customHeight="1">
      <c r="A23" s="31" t="s">
        <v>66</v>
      </c>
      <c r="B23" s="29">
        <v>617</v>
      </c>
      <c r="C23" s="25"/>
      <c r="D23" s="26"/>
      <c r="E23" s="26"/>
      <c r="F23" s="26"/>
      <c r="G23" s="27">
        <f t="shared" si="3"/>
        <v>0</v>
      </c>
      <c r="H23" s="26"/>
      <c r="I23" s="41">
        <f t="shared" si="0"/>
        <v>0</v>
      </c>
      <c r="J23" s="42"/>
    </row>
    <row r="24" spans="1:10" ht="17.25" customHeight="1">
      <c r="A24" s="31" t="s">
        <v>67</v>
      </c>
      <c r="B24" s="29">
        <v>618</v>
      </c>
      <c r="C24" s="25">
        <v>473</v>
      </c>
      <c r="D24" s="26"/>
      <c r="E24" s="26">
        <v>64</v>
      </c>
      <c r="F24" s="26">
        <v>310</v>
      </c>
      <c r="G24" s="27">
        <f t="shared" si="3"/>
        <v>65.539999999999992</v>
      </c>
      <c r="H24" s="26">
        <v>295</v>
      </c>
      <c r="I24" s="41">
        <f t="shared" si="0"/>
        <v>15</v>
      </c>
      <c r="J24" s="42">
        <f t="shared" si="2"/>
        <v>5.0847457627118651</v>
      </c>
    </row>
    <row r="25" spans="1:10" ht="17.25" customHeight="1">
      <c r="A25" s="31" t="s">
        <v>68</v>
      </c>
      <c r="B25" s="29">
        <v>619</v>
      </c>
      <c r="C25" s="25">
        <v>3974</v>
      </c>
      <c r="D25" s="26"/>
      <c r="E25" s="26">
        <v>77</v>
      </c>
      <c r="F25" s="26">
        <v>514</v>
      </c>
      <c r="G25" s="27">
        <f t="shared" si="3"/>
        <v>12.93</v>
      </c>
      <c r="H25" s="26">
        <v>640</v>
      </c>
      <c r="I25" s="41">
        <f t="shared" si="0"/>
        <v>-126</v>
      </c>
      <c r="J25" s="42">
        <f t="shared" si="2"/>
        <v>-19.6875</v>
      </c>
    </row>
    <row r="26" spans="1:10" ht="17.25" customHeight="1">
      <c r="A26" s="31" t="s">
        <v>69</v>
      </c>
      <c r="B26" s="29">
        <v>620</v>
      </c>
      <c r="C26" s="25">
        <v>267</v>
      </c>
      <c r="D26" s="26"/>
      <c r="E26" s="26">
        <v>19</v>
      </c>
      <c r="F26" s="26">
        <v>132</v>
      </c>
      <c r="G26" s="27">
        <f t="shared" si="3"/>
        <v>49.44</v>
      </c>
      <c r="H26" s="26">
        <v>141</v>
      </c>
      <c r="I26" s="41">
        <f t="shared" si="0"/>
        <v>-9</v>
      </c>
      <c r="J26" s="42">
        <f t="shared" si="2"/>
        <v>-6.3829787234042552</v>
      </c>
    </row>
    <row r="27" spans="1:10" ht="17.25" customHeight="1">
      <c r="A27" s="31" t="s">
        <v>70</v>
      </c>
      <c r="B27" s="29">
        <v>621</v>
      </c>
      <c r="C27" s="25">
        <v>1000</v>
      </c>
      <c r="D27" s="26"/>
      <c r="E27" s="26"/>
      <c r="F27" s="26"/>
      <c r="G27" s="27">
        <f t="shared" si="3"/>
        <v>0</v>
      </c>
      <c r="H27" s="26"/>
      <c r="I27" s="41">
        <f t="shared" si="0"/>
        <v>0</v>
      </c>
      <c r="J27" s="42"/>
    </row>
    <row r="28" spans="1:10" ht="17.25" customHeight="1">
      <c r="A28" s="31" t="s">
        <v>71</v>
      </c>
      <c r="B28" s="29"/>
      <c r="C28" s="25">
        <v>1692</v>
      </c>
      <c r="D28" s="26"/>
      <c r="E28" s="26">
        <v>17</v>
      </c>
      <c r="F28" s="26">
        <v>483</v>
      </c>
      <c r="G28" s="27">
        <f t="shared" si="3"/>
        <v>28.549999999999997</v>
      </c>
      <c r="H28" s="26">
        <v>1712</v>
      </c>
      <c r="I28" s="41">
        <f t="shared" si="0"/>
        <v>-1229</v>
      </c>
      <c r="J28" s="42">
        <f t="shared" si="2"/>
        <v>-71.787383177570092</v>
      </c>
    </row>
    <row r="29" spans="1:10" ht="17.25" customHeight="1">
      <c r="A29" s="31" t="s">
        <v>72</v>
      </c>
      <c r="B29" s="29"/>
      <c r="C29" s="25">
        <v>8</v>
      </c>
      <c r="D29" s="26"/>
      <c r="E29" s="26"/>
      <c r="F29" s="26"/>
      <c r="G29" s="27"/>
      <c r="H29" s="26"/>
      <c r="I29" s="41"/>
      <c r="J29" s="42"/>
    </row>
    <row r="30" spans="1:10" ht="17.25" customHeight="1">
      <c r="A30" s="22" t="s">
        <v>73</v>
      </c>
      <c r="B30" s="29">
        <v>700</v>
      </c>
      <c r="C30" s="20">
        <v>27999</v>
      </c>
      <c r="D30" s="32"/>
      <c r="E30" s="26">
        <v>1296</v>
      </c>
      <c r="F30" s="32">
        <v>18355</v>
      </c>
      <c r="G30" s="27">
        <f t="shared" si="3"/>
        <v>65.56</v>
      </c>
      <c r="H30" s="32">
        <v>20071</v>
      </c>
      <c r="I30" s="41">
        <f t="shared" si="0"/>
        <v>-1716</v>
      </c>
      <c r="J30" s="42">
        <f t="shared" si="2"/>
        <v>-8.5496487469483338</v>
      </c>
    </row>
    <row r="31" spans="1:10" ht="15.75">
      <c r="A31" s="22" t="s">
        <v>74</v>
      </c>
      <c r="B31" s="33"/>
      <c r="C31" s="20">
        <v>93</v>
      </c>
      <c r="D31" s="32"/>
      <c r="E31" s="26"/>
      <c r="F31" s="34"/>
      <c r="G31" s="35"/>
      <c r="H31" s="34"/>
      <c r="I31" s="43"/>
      <c r="J31" s="44"/>
    </row>
    <row r="32" spans="1:10">
      <c r="A32" s="36"/>
      <c r="B32" s="36"/>
      <c r="F32" s="15"/>
    </row>
    <row r="33" spans="1:6">
      <c r="A33" s="36"/>
      <c r="B33" s="36"/>
      <c r="F33" s="15"/>
    </row>
    <row r="34" spans="1:6">
      <c r="A34" s="36"/>
      <c r="B34" s="36"/>
      <c r="F34" s="15"/>
    </row>
    <row r="35" spans="1:6">
      <c r="A35" s="36"/>
      <c r="B35" s="36"/>
      <c r="F35" s="15"/>
    </row>
    <row r="36" spans="1:6">
      <c r="A36" s="36"/>
      <c r="B36" s="36"/>
    </row>
    <row r="37" spans="1:6">
      <c r="A37" s="36"/>
      <c r="B37" s="36"/>
    </row>
    <row r="38" spans="1:6">
      <c r="A38" s="36"/>
      <c r="B38" s="36"/>
    </row>
    <row r="39" spans="1:6">
      <c r="A39" s="36"/>
      <c r="B39" s="36"/>
    </row>
    <row r="40" spans="1:6">
      <c r="A40" s="36"/>
      <c r="B40" s="36"/>
    </row>
    <row r="41" spans="1:6">
      <c r="A41" s="36"/>
      <c r="B41" s="36"/>
    </row>
    <row r="42" spans="1:6">
      <c r="A42" s="36"/>
      <c r="B42" s="36"/>
    </row>
    <row r="43" spans="1:6">
      <c r="A43" s="36"/>
      <c r="B43" s="36"/>
    </row>
    <row r="44" spans="1:6">
      <c r="A44" s="36"/>
      <c r="B44" s="36"/>
    </row>
    <row r="45" spans="1:6">
      <c r="A45" s="36"/>
      <c r="B45" s="36"/>
    </row>
    <row r="46" spans="1:6">
      <c r="A46" s="36"/>
      <c r="B46" s="36"/>
    </row>
    <row r="47" spans="1:6">
      <c r="A47" s="36"/>
      <c r="B47" s="36"/>
    </row>
    <row r="48" spans="1:6">
      <c r="A48" s="36"/>
      <c r="B48" s="36"/>
    </row>
    <row r="49" spans="1:2">
      <c r="A49" s="36"/>
      <c r="B49" s="36"/>
    </row>
    <row r="50" spans="1:2">
      <c r="A50" s="36"/>
      <c r="B50" s="36"/>
    </row>
    <row r="51" spans="1:2">
      <c r="A51" s="36"/>
      <c r="B51" s="36"/>
    </row>
    <row r="52" spans="1:2">
      <c r="A52" s="36"/>
      <c r="B52" s="36"/>
    </row>
    <row r="53" spans="1:2">
      <c r="A53" s="36"/>
      <c r="B53" s="36"/>
    </row>
    <row r="54" spans="1:2">
      <c r="A54" s="36"/>
      <c r="B54" s="36"/>
    </row>
    <row r="55" spans="1:2">
      <c r="A55" s="36"/>
      <c r="B55" s="36"/>
    </row>
    <row r="56" spans="1:2">
      <c r="A56" s="36"/>
      <c r="B56" s="36"/>
    </row>
    <row r="57" spans="1:2">
      <c r="A57" s="36"/>
      <c r="B57" s="36"/>
    </row>
    <row r="58" spans="1:2">
      <c r="A58" s="36"/>
      <c r="B58" s="36"/>
    </row>
    <row r="59" spans="1:2">
      <c r="A59" s="36"/>
      <c r="B59" s="36"/>
    </row>
    <row r="60" spans="1:2">
      <c r="A60" s="36"/>
      <c r="B60" s="36"/>
    </row>
    <row r="61" spans="1:2">
      <c r="A61" s="36"/>
      <c r="B61" s="36"/>
    </row>
    <row r="62" spans="1:2">
      <c r="A62" s="36"/>
      <c r="B62" s="36"/>
    </row>
    <row r="63" spans="1:2">
      <c r="A63" s="36"/>
      <c r="B63" s="36"/>
    </row>
    <row r="64" spans="1:2">
      <c r="A64" s="36"/>
      <c r="B64" s="36"/>
    </row>
    <row r="65" spans="1:2">
      <c r="A65" s="36"/>
      <c r="B65" s="36"/>
    </row>
    <row r="66" spans="1:2">
      <c r="A66" s="36"/>
      <c r="B66" s="36"/>
    </row>
    <row r="67" spans="1:2">
      <c r="A67" s="36"/>
      <c r="B67" s="36"/>
    </row>
    <row r="68" spans="1:2">
      <c r="A68" s="36"/>
      <c r="B68" s="36"/>
    </row>
    <row r="69" spans="1:2">
      <c r="A69" s="36"/>
      <c r="B69" s="36"/>
    </row>
    <row r="70" spans="1:2">
      <c r="A70" s="36"/>
      <c r="B70" s="36"/>
    </row>
    <row r="71" spans="1:2">
      <c r="A71" s="36"/>
      <c r="B71" s="36"/>
    </row>
    <row r="72" spans="1:2">
      <c r="A72" s="36"/>
      <c r="B72" s="36"/>
    </row>
    <row r="73" spans="1:2">
      <c r="A73" s="36"/>
      <c r="B73" s="36"/>
    </row>
    <row r="74" spans="1:2">
      <c r="A74" s="36"/>
      <c r="B74" s="36"/>
    </row>
    <row r="75" spans="1:2">
      <c r="A75" s="36"/>
      <c r="B75" s="36"/>
    </row>
    <row r="76" spans="1:2">
      <c r="A76" s="36"/>
      <c r="B76" s="36"/>
    </row>
    <row r="77" spans="1:2">
      <c r="A77" s="36"/>
      <c r="B77" s="36"/>
    </row>
    <row r="78" spans="1:2">
      <c r="A78" s="36"/>
      <c r="B78" s="36"/>
    </row>
    <row r="79" spans="1:2">
      <c r="A79" s="36"/>
      <c r="B79" s="36"/>
    </row>
    <row r="80" spans="1:2">
      <c r="A80" s="36"/>
      <c r="B80" s="36"/>
    </row>
    <row r="81" spans="1:2">
      <c r="A81" s="36"/>
      <c r="B81" s="36"/>
    </row>
    <row r="82" spans="1:2">
      <c r="A82" s="36"/>
      <c r="B82" s="36"/>
    </row>
    <row r="83" spans="1:2">
      <c r="A83" s="36"/>
      <c r="B83" s="36"/>
    </row>
    <row r="84" spans="1:2">
      <c r="A84" s="36"/>
      <c r="B84" s="36"/>
    </row>
    <row r="85" spans="1:2">
      <c r="A85" s="36"/>
      <c r="B85" s="36"/>
    </row>
    <row r="86" spans="1:2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6" spans="1:2">
      <c r="A96" s="36"/>
      <c r="B96" s="36"/>
    </row>
    <row r="97" spans="1:2">
      <c r="A97" s="36"/>
      <c r="B97" s="36"/>
    </row>
    <row r="98" spans="1:2">
      <c r="A98" s="36"/>
      <c r="B98" s="36"/>
    </row>
    <row r="99" spans="1:2">
      <c r="A99" s="36"/>
      <c r="B99" s="36"/>
    </row>
    <row r="100" spans="1:2">
      <c r="A100" s="36"/>
      <c r="B100" s="36"/>
    </row>
    <row r="101" spans="1:2">
      <c r="A101" s="36"/>
      <c r="B101" s="36"/>
    </row>
    <row r="102" spans="1:2">
      <c r="A102" s="36"/>
      <c r="B102" s="36"/>
    </row>
    <row r="103" spans="1:2">
      <c r="A103" s="36"/>
      <c r="B103" s="36"/>
    </row>
    <row r="104" spans="1:2">
      <c r="A104" s="36"/>
      <c r="B104" s="36"/>
    </row>
    <row r="105" spans="1:2">
      <c r="A105" s="36"/>
      <c r="B105" s="36"/>
    </row>
    <row r="106" spans="1:2">
      <c r="A106" s="36"/>
      <c r="B106" s="36"/>
    </row>
    <row r="107" spans="1:2">
      <c r="A107" s="36"/>
      <c r="B107" s="36"/>
    </row>
    <row r="108" spans="1:2">
      <c r="A108" s="36"/>
      <c r="B108" s="36"/>
    </row>
    <row r="109" spans="1:2">
      <c r="A109" s="36"/>
      <c r="B109" s="36"/>
    </row>
    <row r="110" spans="1:2">
      <c r="A110" s="36"/>
      <c r="B110" s="36"/>
    </row>
    <row r="111" spans="1:2">
      <c r="A111" s="36"/>
      <c r="B111" s="36"/>
    </row>
    <row r="112" spans="1:2">
      <c r="A112" s="36"/>
      <c r="B112" s="36"/>
    </row>
    <row r="113" spans="1:2">
      <c r="A113" s="36"/>
      <c r="B113" s="36"/>
    </row>
    <row r="114" spans="1:2">
      <c r="A114" s="36"/>
      <c r="B114" s="36"/>
    </row>
    <row r="115" spans="1:2">
      <c r="A115" s="36"/>
      <c r="B115" s="36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1" spans="1:2">
      <c r="A121" s="36"/>
      <c r="B121" s="36"/>
    </row>
    <row r="122" spans="1:2">
      <c r="A122" s="36"/>
      <c r="B122" s="36"/>
    </row>
    <row r="123" spans="1:2">
      <c r="A123" s="36"/>
      <c r="B123" s="36"/>
    </row>
    <row r="124" spans="1:2">
      <c r="A124" s="36"/>
      <c r="B124" s="36"/>
    </row>
    <row r="125" spans="1:2">
      <c r="A125" s="36"/>
      <c r="B125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37" type="noConversion"/>
  <pageMargins left="0.57999999999999996" right="0.27559055118110198" top="0.22" bottom="0.22" header="0.31496062992126" footer="0.16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收入</vt:lpstr>
      <vt:lpstr>支出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2023-07-03T03:18:41Z</cp:lastPrinted>
  <dcterms:created xsi:type="dcterms:W3CDTF">2001-07-03T09:54:00Z</dcterms:created>
  <dcterms:modified xsi:type="dcterms:W3CDTF">2023-07-03T03:20:22Z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922C0E7112344AFFB73DC6E7065C9262_12</vt:lpwstr>
  </property>
</Properties>
</file>