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J30" i="2"/>
  <c r="I30"/>
  <c r="G30"/>
  <c r="I28"/>
  <c r="J28" s="1"/>
  <c r="G28"/>
  <c r="I27"/>
  <c r="G27"/>
  <c r="I26"/>
  <c r="J26" s="1"/>
  <c r="G26"/>
  <c r="I25"/>
  <c r="J25" s="1"/>
  <c r="G25"/>
  <c r="I24"/>
  <c r="J24" s="1"/>
  <c r="G24"/>
  <c r="I23"/>
  <c r="G23"/>
  <c r="I22"/>
  <c r="G22"/>
  <c r="I21"/>
  <c r="J21" s="1"/>
  <c r="G21"/>
  <c r="I20"/>
  <c r="J20" s="1"/>
  <c r="G20"/>
  <c r="I19"/>
  <c r="G19"/>
  <c r="I18"/>
  <c r="J18" s="1"/>
  <c r="G18"/>
  <c r="I17"/>
  <c r="J17" s="1"/>
  <c r="G17"/>
  <c r="I16"/>
  <c r="G16"/>
  <c r="I15"/>
  <c r="J15" s="1"/>
  <c r="G15"/>
  <c r="I14"/>
  <c r="J14" s="1"/>
  <c r="G14"/>
  <c r="I13"/>
  <c r="J13" s="1"/>
  <c r="G13"/>
  <c r="I12"/>
  <c r="G12"/>
  <c r="I11"/>
  <c r="J11" s="1"/>
  <c r="G11"/>
  <c r="I10"/>
  <c r="J10" s="1"/>
  <c r="G10"/>
  <c r="I9"/>
  <c r="G9"/>
  <c r="I8"/>
  <c r="G8"/>
  <c r="I7"/>
  <c r="J7" s="1"/>
  <c r="G7"/>
  <c r="H6"/>
  <c r="H5" s="1"/>
  <c r="F6"/>
  <c r="G6" s="1"/>
  <c r="E6"/>
  <c r="E5" s="1"/>
  <c r="D6"/>
  <c r="D5" s="1"/>
  <c r="C6"/>
  <c r="C5"/>
  <c r="H38" i="1"/>
  <c r="I38" s="1"/>
  <c r="F38"/>
  <c r="H37"/>
  <c r="I37" s="1"/>
  <c r="F37"/>
  <c r="H36"/>
  <c r="I36" s="1"/>
  <c r="F36"/>
  <c r="H34"/>
  <c r="I34" s="1"/>
  <c r="F34"/>
  <c r="H33"/>
  <c r="F33"/>
  <c r="H32"/>
  <c r="I32" s="1"/>
  <c r="F32"/>
  <c r="H31"/>
  <c r="I31" s="1"/>
  <c r="F31"/>
  <c r="H30"/>
  <c r="F30"/>
  <c r="H29"/>
  <c r="F29"/>
  <c r="H28"/>
  <c r="F28"/>
  <c r="H27"/>
  <c r="I27" s="1"/>
  <c r="F27"/>
  <c r="H26"/>
  <c r="I26" s="1"/>
  <c r="F26"/>
  <c r="G25"/>
  <c r="G24" s="1"/>
  <c r="E25"/>
  <c r="D25"/>
  <c r="D24" s="1"/>
  <c r="C25"/>
  <c r="C24" s="1"/>
  <c r="H23"/>
  <c r="F23"/>
  <c r="H22"/>
  <c r="I22" s="1"/>
  <c r="F22"/>
  <c r="H21"/>
  <c r="F21"/>
  <c r="H20"/>
  <c r="I20" s="1"/>
  <c r="F20"/>
  <c r="H19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I11" s="1"/>
  <c r="F11"/>
  <c r="H10"/>
  <c r="F10"/>
  <c r="H9"/>
  <c r="I9" s="1"/>
  <c r="F9"/>
  <c r="H8"/>
  <c r="I8" s="1"/>
  <c r="F8"/>
  <c r="G7"/>
  <c r="E7"/>
  <c r="D7"/>
  <c r="C7"/>
  <c r="C6" l="1"/>
  <c r="C5" s="1"/>
  <c r="F25"/>
  <c r="F7"/>
  <c r="D6"/>
  <c r="D5" s="1"/>
  <c r="G6"/>
  <c r="G5" s="1"/>
  <c r="I6" i="2"/>
  <c r="J6" s="1"/>
  <c r="F5"/>
  <c r="H7" i="1"/>
  <c r="I7" s="1"/>
  <c r="H25"/>
  <c r="I25" s="1"/>
  <c r="E24"/>
  <c r="I5" i="2" l="1"/>
  <c r="J5" s="1"/>
  <c r="G5"/>
  <c r="F24" i="1"/>
  <c r="H24"/>
  <c r="I24" s="1"/>
  <c r="E6"/>
  <c r="H6" l="1"/>
  <c r="I6" s="1"/>
  <c r="F6"/>
  <c r="E5"/>
  <c r="H5" l="1"/>
  <c r="I5" s="1"/>
  <c r="F5"/>
</calcChain>
</file>

<file path=xl/sharedStrings.xml><?xml version="1.0" encoding="utf-8"?>
<sst xmlns="http://schemas.openxmlformats.org/spreadsheetml/2006/main" count="86" uniqueCount="78">
  <si>
    <r>
      <rPr>
        <sz val="12"/>
        <rFont val="宋体"/>
        <family val="3"/>
        <charset val="134"/>
      </rP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</si>
  <si>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</si>
  <si>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</si>
  <si>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</si>
  <si>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</si>
  <si>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</si>
  <si>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</si>
  <si>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</si>
  <si>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</si>
  <si>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</si>
  <si>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</si>
  <si>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</si>
  <si>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</si>
  <si>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、税收收入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</si>
  <si>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增值税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</si>
  <si>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</si>
  <si>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企业所得税退税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</si>
  <si>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个人所得税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</si>
  <si>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资源税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</si>
  <si>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城市维护建设税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</si>
  <si>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房产税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</si>
  <si>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印花税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</si>
  <si>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城镇土地使用税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</si>
  <si>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土地增值税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</si>
  <si>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车船税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</si>
  <si>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耕地占用税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</si>
  <si>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契税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</si>
  <si>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烟叶税</t>
    </r>
  </si>
  <si>
    <t xml:space="preserve">   环境保护税</t>
  </si>
  <si>
    <t xml:space="preserve">   其他税收收入</t>
  </si>
  <si>
    <t>2、非税收入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</si>
  <si>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专项收入</t>
    </r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</si>
  <si>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教育费附加收入</t>
    </r>
  </si>
  <si>
    <t xml:space="preserve">      残疾人就业保障金收入</t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</si>
  <si>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教育资金收入</t>
    </r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</si>
  <si>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农田水利建设资金收入</t>
    </r>
  </si>
  <si>
    <t xml:space="preserve">      其他专项收入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</si>
  <si>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行政事业性收费收入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</si>
  <si>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罚没收入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</si>
  <si>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国有资本经营收入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</si>
  <si>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国有资源（资产）有偿使用收入</t>
    </r>
  </si>
  <si>
    <t xml:space="preserve">   捐赠收入</t>
  </si>
  <si>
    <t xml:space="preserve">   政府住房基金收入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</si>
  <si>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其他收入</t>
    </r>
  </si>
  <si>
    <t>二、政府性基金预算收入合计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</si>
  <si>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</si>
  <si>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上级追加数</t>
  </si>
  <si>
    <t>本月支出数</t>
  </si>
  <si>
    <t>累计支出数</t>
  </si>
  <si>
    <t>地方财政支出</t>
  </si>
  <si>
    <t>一、一般公共预算支出合计</t>
  </si>
  <si>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一般公共服务支出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</si>
  <si>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外交支出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</si>
  <si>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国防支出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</si>
  <si>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公共安全支出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</si>
  <si>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教育支出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</si>
  <si>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科学技术支出</t>
    </r>
  </si>
  <si>
    <t xml:space="preserve">   文化旅游体育与传媒支出</t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</si>
  <si>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社会保障和就业支出</t>
    </r>
  </si>
  <si>
    <t xml:space="preserve">   卫生健康支出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</si>
  <si>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节能环保支出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</si>
  <si>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城乡社区支出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</si>
  <si>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农林水支出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</si>
  <si>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交通运输支出</t>
    </r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</si>
  <si>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</si>
  <si>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</si>
  <si>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</si>
  <si>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</si>
  <si>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</si>
  <si>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</si>
  <si>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灾害防治及应急管理支出</t>
  </si>
  <si>
    <t xml:space="preserve">   债务还本支出</t>
  </si>
  <si>
    <t xml:space="preserve">   债务付息支出</t>
  </si>
  <si>
    <t xml:space="preserve">   债务发行费用支出</t>
  </si>
  <si>
    <t>二、政府性基金预算支出合计</t>
  </si>
  <si>
    <t>三、国有资本经营预算支出合计</t>
  </si>
  <si>
    <t>楚雄高新区2023年5月地方财政收入分项目执行情况表</t>
    <phoneticPr fontId="37" type="noConversion"/>
  </si>
  <si>
    <t>高新区2023年5月地方财政支出分项目执行情况表</t>
    <phoneticPr fontId="37" type="noConversion"/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</si>
</sst>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3" formatCode="_ * #,##0.00_ ;_ * \-#,##0.00_ ;_ * &quot;-&quot;??_ ;_ @_ "/>
    <numFmt numFmtId="177" formatCode="_-&quot;$&quot;\ * #,##0_-;_-&quot;$&quot;\ * #,##0\-;_-&quot;$&quot;\ * &quot;-&quot;_-;_-@_-"/>
    <numFmt numFmtId="178" formatCode="_(&quot;$&quot;* #,##0_);_(&quot;$&quot;* \(#,##0\);_(&quot;$&quot;* &quot;-&quot;_);_(@_)"/>
    <numFmt numFmtId="179" formatCode="#,##0.0_);\(#,##0.0\)"/>
    <numFmt numFmtId="180" formatCode="yy\.mm\.dd"/>
    <numFmt numFmtId="181" formatCode="&quot;$&quot;#,##0_);[Red]\(&quot;$&quot;#,##0\)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0.00_ "/>
    <numFmt numFmtId="191" formatCode="&quot;$&quot;#,##0.00_);[Red]\(&quot;$&quot;#,##0.00\)"/>
    <numFmt numFmtId="192" formatCode="&quot;$&quot;\ #,##0_-;[Red]&quot;$&quot;\ #,##0\-"/>
    <numFmt numFmtId="193" formatCode="#,##0_ ;[Red]\-#,##0\ "/>
    <numFmt numFmtId="194" formatCode="#,##0_);[Red]\(#,##0\)"/>
    <numFmt numFmtId="195" formatCode="0_);[Red]\(0\)"/>
    <numFmt numFmtId="196" formatCode="_ * #,##0_ ;_ * \-#,##0_ ;_ * &quot;-&quot;??_ ;_ @_ "/>
    <numFmt numFmtId="197" formatCode="#,##0.0_);[Red]\(#,##0.0\)"/>
    <numFmt numFmtId="198" formatCode="#,##0.0_ ;[Red]\-#,##0.0\ "/>
    <numFmt numFmtId="199" formatCode="0.0_ "/>
    <numFmt numFmtId="200" formatCode="#,##0_ "/>
    <numFmt numFmtId="201" formatCode="0.0_ ;[Red]\-0.0\ "/>
  </numFmts>
  <fonts count="38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8"/>
      <name val="方正小标宋简体"/>
      <family val="4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b/>
      <sz val="12"/>
      <name val="楷体_GB2312"/>
      <family val="3"/>
      <charset val="134"/>
    </font>
    <font>
      <b/>
      <sz val="14"/>
      <name val="Times New Roman"/>
      <family val="1"/>
    </font>
    <font>
      <sz val="8"/>
      <name val="Times New Roman"/>
      <family val="1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0"/>
      <name val="Helv"/>
      <family val="2"/>
    </font>
    <font>
      <sz val="10"/>
      <name val="Geneva"/>
      <family val="1"/>
    </font>
    <font>
      <sz val="10"/>
      <name val="MS Sans Serif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Arial"/>
      <family val="2"/>
    </font>
    <font>
      <sz val="12"/>
      <color indexed="17"/>
      <name val="宋体"/>
      <family val="3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9">
    <xf numFmtId="0" fontId="0" fillId="0" borderId="0"/>
    <xf numFmtId="0" fontId="11" fillId="0" borderId="0">
      <alignment horizontal="center" wrapText="1"/>
      <protection locked="0"/>
    </xf>
    <xf numFmtId="0" fontId="12" fillId="4" borderId="0" applyNumberFormat="0" applyBorder="0" applyAlignment="0" applyProtection="0"/>
    <xf numFmtId="43" fontId="8" fillId="0" borderId="0" applyFont="0" applyFill="0" applyBorder="0" applyAlignment="0" applyProtection="0"/>
    <xf numFmtId="180" fontId="13" fillId="0" borderId="6" applyFill="0" applyProtection="0">
      <alignment horizontal="right"/>
    </xf>
    <xf numFmtId="0" fontId="14" fillId="5" borderId="0" applyNumberFormat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15" fillId="0" borderId="0"/>
    <xf numFmtId="0" fontId="8" fillId="0" borderId="0"/>
    <xf numFmtId="0" fontId="16" fillId="0" borderId="0"/>
    <xf numFmtId="0" fontId="15" fillId="0" borderId="0">
      <protection locked="0"/>
    </xf>
    <xf numFmtId="0" fontId="5" fillId="0" borderId="0"/>
    <xf numFmtId="0" fontId="17" fillId="0" borderId="0" applyNumberFormat="0" applyFont="0" applyFill="0" applyBorder="0" applyAlignment="0" applyProtection="0">
      <alignment horizontal="left"/>
    </xf>
    <xf numFmtId="0" fontId="15" fillId="0" borderId="0"/>
    <xf numFmtId="0" fontId="15" fillId="0" borderId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6" fillId="0" borderId="0"/>
    <xf numFmtId="0" fontId="5" fillId="0" borderId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 applyFont="0" applyFill="0" applyBorder="0" applyAlignment="0" applyProtection="0"/>
    <xf numFmtId="0" fontId="12" fillId="6" borderId="0" applyNumberFormat="0" applyBorder="0" applyAlignment="0" applyProtection="0"/>
    <xf numFmtId="182" fontId="13" fillId="0" borderId="0" applyFont="0" applyFill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18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4" fillId="15" borderId="0" applyNumberFormat="0" applyBorder="0" applyAlignment="0" applyProtection="0"/>
    <xf numFmtId="184" fontId="13" fillId="0" borderId="0" applyFont="0" applyFill="0" applyBorder="0" applyAlignment="0" applyProtection="0"/>
    <xf numFmtId="185" fontId="18" fillId="0" borderId="0"/>
    <xf numFmtId="18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0" borderId="0"/>
    <xf numFmtId="0" fontId="19" fillId="0" borderId="0" applyNumberFormat="0" applyFill="0" applyBorder="0" applyAlignment="0" applyProtection="0"/>
    <xf numFmtId="187" fontId="13" fillId="0" borderId="0" applyFont="0" applyFill="0" applyBorder="0" applyAlignment="0" applyProtection="0"/>
    <xf numFmtId="188" fontId="18" fillId="0" borderId="0"/>
    <xf numFmtId="15" fontId="17" fillId="0" borderId="0"/>
    <xf numFmtId="189" fontId="18" fillId="0" borderId="0"/>
    <xf numFmtId="38" fontId="20" fillId="16" borderId="0" applyNumberFormat="0" applyBorder="0" applyAlignment="0" applyProtection="0"/>
    <xf numFmtId="0" fontId="21" fillId="0" borderId="7" applyNumberFormat="0" applyAlignment="0" applyProtection="0">
      <alignment horizontal="left" vertical="center"/>
    </xf>
    <xf numFmtId="0" fontId="21" fillId="0" borderId="8">
      <alignment horizontal="left" vertical="center"/>
    </xf>
    <xf numFmtId="10" fontId="20" fillId="17" borderId="3" applyNumberFormat="0" applyBorder="0" applyAlignment="0" applyProtection="0"/>
    <xf numFmtId="179" fontId="22" fillId="18" borderId="0"/>
    <xf numFmtId="179" fontId="23" fillId="19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7" fontId="13" fillId="0" borderId="0" applyFont="0" applyFill="0" applyBorder="0" applyAlignment="0" applyProtection="0"/>
    <xf numFmtId="18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8" fillId="0" borderId="0"/>
    <xf numFmtId="37" fontId="24" fillId="0" borderId="0"/>
    <xf numFmtId="192" fontId="13" fillId="0" borderId="0"/>
    <xf numFmtId="0" fontId="15" fillId="0" borderId="0"/>
    <xf numFmtId="3" fontId="17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13" fillId="0" borderId="0" applyFont="0" applyFill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25" fillId="0" borderId="9">
      <alignment horizontal="center"/>
    </xf>
    <xf numFmtId="0" fontId="17" fillId="20" borderId="0" applyNumberFormat="0" applyFont="0" applyBorder="0" applyAlignment="0" applyProtection="0"/>
    <xf numFmtId="0" fontId="26" fillId="21" borderId="10">
      <protection locked="0"/>
    </xf>
    <xf numFmtId="0" fontId="27" fillId="0" borderId="0"/>
    <xf numFmtId="0" fontId="26" fillId="21" borderId="10">
      <protection locked="0"/>
    </xf>
    <xf numFmtId="0" fontId="26" fillId="21" borderId="10">
      <protection locked="0"/>
    </xf>
    <xf numFmtId="178" fontId="13" fillId="0" borderId="0" applyFont="0" applyFill="0" applyBorder="0" applyAlignment="0" applyProtection="0"/>
    <xf numFmtId="0" fontId="13" fillId="0" borderId="2" applyNumberFormat="0" applyFill="0" applyProtection="0">
      <alignment horizontal="right"/>
    </xf>
    <xf numFmtId="0" fontId="28" fillId="0" borderId="2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6" applyNumberFormat="0" applyFill="0" applyProtection="0">
      <alignment horizontal="center"/>
    </xf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" fontId="3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1" fillId="0" borderId="6" applyNumberFormat="0" applyFill="0" applyProtection="0">
      <alignment horizontal="left"/>
    </xf>
    <xf numFmtId="0" fontId="17" fillId="0" borderId="0"/>
    <xf numFmtId="41" fontId="8" fillId="0" borderId="0" applyFont="0" applyFill="0" applyBorder="0" applyAlignment="0" applyProtection="0"/>
    <xf numFmtId="4" fontId="17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3" fillId="0" borderId="2" applyNumberFormat="0" applyFill="0" applyProtection="0">
      <alignment horizontal="left"/>
    </xf>
    <xf numFmtId="1" fontId="13" fillId="0" borderId="6" applyFill="0" applyProtection="0">
      <alignment horizontal="center"/>
    </xf>
    <xf numFmtId="0" fontId="17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195" fontId="2" fillId="0" borderId="0" xfId="0" applyNumberFormat="1" applyFont="1" applyAlignment="1" applyProtection="1">
      <alignment horizontal="right"/>
      <protection locked="0"/>
    </xf>
    <xf numFmtId="0" fontId="4" fillId="2" borderId="3" xfId="0" applyNumberFormat="1" applyFont="1" applyFill="1" applyBorder="1" applyAlignment="1" applyProtection="1">
      <alignment horizontal="left" vertical="center"/>
    </xf>
    <xf numFmtId="194" fontId="4" fillId="0" borderId="3" xfId="3" applyNumberFormat="1" applyFont="1" applyBorder="1" applyAlignment="1" applyProtection="1">
      <alignment horizontal="right" vertical="center"/>
    </xf>
    <xf numFmtId="197" fontId="5" fillId="0" borderId="3" xfId="6" applyNumberFormat="1" applyFont="1" applyFill="1" applyBorder="1" applyAlignment="1" applyProtection="1">
      <alignment horizontal="right" vertical="center"/>
      <protection locked="0"/>
    </xf>
    <xf numFmtId="193" fontId="5" fillId="0" borderId="3" xfId="3" applyNumberFormat="1" applyFont="1" applyBorder="1" applyAlignment="1" applyProtection="1">
      <alignment horizontal="right" vertical="center"/>
    </xf>
    <xf numFmtId="194" fontId="5" fillId="0" borderId="3" xfId="3" applyNumberFormat="1" applyFont="1" applyBorder="1" applyAlignment="1" applyProtection="1">
      <alignment horizontal="right" vertical="center"/>
    </xf>
    <xf numFmtId="194" fontId="4" fillId="2" borderId="3" xfId="0" applyNumberFormat="1" applyFont="1" applyFill="1" applyBorder="1" applyAlignment="1" applyProtection="1">
      <alignment horizontal="right" vertical="center"/>
    </xf>
    <xf numFmtId="194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5" fontId="0" fillId="0" borderId="0" xfId="0" applyNumberFormat="1" applyAlignment="1" applyProtection="1">
      <alignment horizontal="right"/>
      <protection locked="0"/>
    </xf>
    <xf numFmtId="190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6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96" fontId="4" fillId="0" borderId="3" xfId="3" applyNumberFormat="1" applyFont="1" applyBorder="1" applyAlignment="1" applyProtection="1">
      <alignment horizontal="right"/>
    </xf>
    <xf numFmtId="199" fontId="4" fillId="0" borderId="3" xfId="6" applyNumberFormat="1" applyFont="1" applyBorder="1" applyAlignment="1" applyProtection="1">
      <alignment horizontal="right"/>
    </xf>
    <xf numFmtId="0" fontId="7" fillId="3" borderId="3" xfId="0" applyNumberFormat="1" applyFont="1" applyFill="1" applyBorder="1" applyAlignment="1" applyProtection="1">
      <alignment horizontal="left" vertical="center"/>
    </xf>
    <xf numFmtId="194" fontId="4" fillId="0" borderId="3" xfId="3" applyNumberFormat="1" applyFont="1" applyBorder="1" applyAlignment="1" applyProtection="1">
      <alignment horizontal="right"/>
    </xf>
    <xf numFmtId="0" fontId="5" fillId="3" borderId="3" xfId="0" applyNumberFormat="1" applyFont="1" applyFill="1" applyBorder="1" applyAlignment="1" applyProtection="1">
      <alignment horizontal="left" vertical="center"/>
    </xf>
    <xf numFmtId="196" fontId="5" fillId="0" borderId="3" xfId="3" applyNumberFormat="1" applyFont="1" applyBorder="1" applyAlignment="1" applyProtection="1">
      <alignment horizontal="right"/>
      <protection locked="0"/>
    </xf>
    <xf numFmtId="194" fontId="5" fillId="0" borderId="3" xfId="3" applyNumberFormat="1" applyFont="1" applyBorder="1" applyAlignment="1" applyProtection="1">
      <alignment horizontal="right"/>
      <protection locked="0"/>
    </xf>
    <xf numFmtId="199" fontId="5" fillId="0" borderId="3" xfId="6" applyNumberFormat="1" applyFont="1" applyBorder="1" applyAlignment="1" applyProtection="1">
      <alignment horizontal="right"/>
    </xf>
    <xf numFmtId="0" fontId="8" fillId="3" borderId="3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43" fontId="5" fillId="0" borderId="3" xfId="3" applyNumberFormat="1" applyFont="1" applyBorder="1" applyAlignment="1" applyProtection="1">
      <alignment horizontal="right"/>
      <protection locked="0"/>
    </xf>
    <xf numFmtId="0" fontId="8" fillId="3" borderId="4" xfId="0" applyNumberFormat="1" applyFont="1" applyFill="1" applyBorder="1" applyAlignment="1" applyProtection="1">
      <alignment horizontal="left" vertical="center"/>
    </xf>
    <xf numFmtId="194" fontId="5" fillId="0" borderId="3" xfId="3" applyNumberFormat="1" applyFont="1" applyBorder="1" applyAlignment="1" applyProtection="1">
      <alignment horizontal="right"/>
    </xf>
    <xf numFmtId="0" fontId="0" fillId="0" borderId="3" xfId="0" applyBorder="1" applyAlignment="1" applyProtection="1">
      <alignment horizontal="left"/>
      <protection locked="0"/>
    </xf>
    <xf numFmtId="195" fontId="0" fillId="0" borderId="3" xfId="0" applyNumberFormat="1" applyBorder="1" applyAlignment="1" applyProtection="1">
      <alignment horizontal="right"/>
      <protection locked="0"/>
    </xf>
    <xf numFmtId="190" fontId="0" fillId="0" borderId="3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90" fontId="1" fillId="0" borderId="3" xfId="0" applyNumberFormat="1" applyFont="1" applyBorder="1" applyAlignment="1" applyProtection="1">
      <alignment horizontal="center" vertical="distributed"/>
      <protection locked="0"/>
    </xf>
    <xf numFmtId="198" fontId="4" fillId="0" borderId="3" xfId="6" applyNumberFormat="1" applyFont="1" applyBorder="1" applyAlignment="1" applyProtection="1">
      <alignment horizontal="right"/>
    </xf>
    <xf numFmtId="193" fontId="5" fillId="0" borderId="3" xfId="3" applyNumberFormat="1" applyFont="1" applyBorder="1" applyAlignment="1" applyProtection="1">
      <alignment horizontal="right"/>
    </xf>
    <xf numFmtId="198" fontId="5" fillId="0" borderId="3" xfId="6" applyNumberFormat="1" applyFont="1" applyBorder="1" applyAlignment="1" applyProtection="1">
      <alignment horizontal="right"/>
    </xf>
    <xf numFmtId="193" fontId="0" fillId="0" borderId="3" xfId="0" applyNumberFormat="1" applyBorder="1" applyAlignment="1" applyProtection="1">
      <alignment horizontal="right"/>
      <protection locked="0"/>
    </xf>
    <xf numFmtId="198" fontId="0" fillId="0" borderId="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200" fontId="2" fillId="0" borderId="0" xfId="0" applyNumberFormat="1" applyFont="1" applyAlignment="1" applyProtection="1">
      <alignment horizontal="right"/>
      <protection locked="0"/>
    </xf>
    <xf numFmtId="190" fontId="2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94" fontId="9" fillId="0" borderId="0" xfId="0" applyNumberFormat="1" applyFont="1" applyFill="1" applyBorder="1" applyAlignment="1" applyProtection="1">
      <alignment horizontal="right"/>
      <protection locked="0"/>
    </xf>
    <xf numFmtId="194" fontId="2" fillId="0" borderId="0" xfId="0" applyNumberFormat="1" applyFont="1" applyBorder="1" applyAlignment="1" applyProtection="1">
      <alignment horizontal="right"/>
      <protection locked="0"/>
    </xf>
    <xf numFmtId="200" fontId="0" fillId="0" borderId="0" xfId="0" applyNumberFormat="1" applyFont="1" applyFill="1" applyBorder="1" applyAlignment="1" applyProtection="1">
      <alignment horizontal="right"/>
      <protection locked="0"/>
    </xf>
    <xf numFmtId="200" fontId="1" fillId="0" borderId="3" xfId="0" applyNumberFormat="1" applyFont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194" fontId="4" fillId="0" borderId="2" xfId="0" applyNumberFormat="1" applyFont="1" applyBorder="1" applyAlignment="1" applyProtection="1">
      <alignment horizontal="right" vertical="center"/>
      <protection locked="0"/>
    </xf>
    <xf numFmtId="193" fontId="4" fillId="0" borderId="2" xfId="0" applyNumberFormat="1" applyFont="1" applyBorder="1" applyAlignment="1" applyProtection="1">
      <alignment horizontal="right" vertical="center"/>
      <protection locked="0"/>
    </xf>
    <xf numFmtId="0" fontId="8" fillId="2" borderId="3" xfId="0" applyNumberFormat="1" applyFont="1" applyFill="1" applyBorder="1" applyAlignment="1" applyProtection="1">
      <alignment vertical="center" wrapText="1"/>
    </xf>
    <xf numFmtId="194" fontId="5" fillId="0" borderId="3" xfId="3" applyNumberFormat="1" applyFont="1" applyBorder="1" applyAlignment="1" applyProtection="1">
      <alignment horizontal="right" vertical="center"/>
      <protection locked="0"/>
    </xf>
    <xf numFmtId="193" fontId="5" fillId="0" borderId="2" xfId="0" applyNumberFormat="1" applyFont="1" applyBorder="1" applyAlignment="1" applyProtection="1">
      <alignment horizontal="right" vertical="center"/>
      <protection locked="0"/>
    </xf>
    <xf numFmtId="193" fontId="5" fillId="0" borderId="3" xfId="3" applyNumberFormat="1" applyFont="1" applyBorder="1" applyAlignment="1" applyProtection="1">
      <alignment horizontal="right" vertical="center"/>
      <protection locked="0"/>
    </xf>
    <xf numFmtId="194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3" xfId="0" applyNumberFormat="1" applyFont="1" applyFill="1" applyBorder="1" applyAlignment="1" applyProtection="1">
      <alignment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200" fontId="5" fillId="0" borderId="3" xfId="3" applyNumberFormat="1" applyFont="1" applyBorder="1" applyAlignment="1" applyProtection="1">
      <alignment horizontal="right" vertical="center"/>
      <protection locked="0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194" fontId="4" fillId="2" borderId="2" xfId="0" applyNumberFormat="1" applyFont="1" applyFill="1" applyBorder="1" applyAlignment="1" applyProtection="1">
      <alignment horizontal="right" vertical="center"/>
    </xf>
    <xf numFmtId="190" fontId="9" fillId="0" borderId="0" xfId="0" applyNumberFormat="1" applyFont="1" applyFill="1" applyBorder="1" applyAlignment="1" applyProtection="1">
      <alignment horizontal="right"/>
      <protection locked="0"/>
    </xf>
    <xf numFmtId="195" fontId="0" fillId="0" borderId="0" xfId="0" applyNumberFormat="1" applyFont="1" applyAlignment="1" applyProtection="1">
      <alignment horizontal="center"/>
      <protection locked="0"/>
    </xf>
    <xf numFmtId="199" fontId="4" fillId="0" borderId="3" xfId="3" applyNumberFormat="1" applyFont="1" applyBorder="1" applyAlignment="1" applyProtection="1">
      <alignment horizontal="right" vertical="center"/>
    </xf>
    <xf numFmtId="194" fontId="1" fillId="0" borderId="0" xfId="0" applyNumberFormat="1" applyFont="1" applyAlignment="1" applyProtection="1">
      <alignment horizontal="right"/>
      <protection locked="0"/>
    </xf>
    <xf numFmtId="195" fontId="1" fillId="0" borderId="0" xfId="0" applyNumberFormat="1" applyFont="1" applyAlignment="1" applyProtection="1">
      <alignment horizontal="right"/>
      <protection locked="0"/>
    </xf>
    <xf numFmtId="201" fontId="4" fillId="0" borderId="3" xfId="3" applyNumberFormat="1" applyFont="1" applyBorder="1" applyAlignment="1" applyProtection="1">
      <alignment horizontal="right" vertical="center"/>
    </xf>
    <xf numFmtId="201" fontId="5" fillId="0" borderId="3" xfId="3" applyNumberFormat="1" applyFont="1" applyBorder="1" applyAlignment="1" applyProtection="1">
      <alignment horizontal="right" vertical="center"/>
    </xf>
    <xf numFmtId="194" fontId="0" fillId="0" borderId="0" xfId="0" applyNumberFormat="1" applyFont="1" applyAlignment="1" applyProtection="1">
      <alignment horizontal="right"/>
      <protection locked="0"/>
    </xf>
    <xf numFmtId="195" fontId="0" fillId="0" borderId="0" xfId="0" applyNumberFormat="1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94" fontId="1" fillId="0" borderId="4" xfId="0" applyNumberFormat="1" applyFont="1" applyBorder="1" applyAlignment="1" applyProtection="1">
      <alignment horizontal="center" vertical="center" wrapText="1"/>
      <protection locked="0"/>
    </xf>
    <xf numFmtId="194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distributed"/>
      <protection locked="0"/>
    </xf>
    <xf numFmtId="0" fontId="1" fillId="0" borderId="2" xfId="0" applyFont="1" applyBorder="1" applyAlignment="1" applyProtection="1">
      <alignment horizontal="center" vertical="distributed"/>
      <protection locked="0"/>
    </xf>
    <xf numFmtId="194" fontId="1" fillId="0" borderId="1" xfId="0" applyNumberFormat="1" applyFont="1" applyBorder="1" applyAlignment="1" applyProtection="1">
      <alignment horizontal="center" vertical="distributed"/>
      <protection locked="0"/>
    </xf>
    <xf numFmtId="194" fontId="1" fillId="0" borderId="2" xfId="0" applyNumberFormat="1" applyFont="1" applyBorder="1" applyAlignment="1" applyProtection="1">
      <alignment horizontal="center" vertical="distributed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distributed"/>
      <protection locked="0"/>
    </xf>
    <xf numFmtId="0" fontId="1" fillId="0" borderId="5" xfId="0" applyFont="1" applyBorder="1" applyAlignment="1" applyProtection="1">
      <alignment horizontal="center" vertical="distributed"/>
      <protection locked="0"/>
    </xf>
    <xf numFmtId="0" fontId="0" fillId="0" borderId="2" xfId="0" applyBorder="1" applyAlignment="1">
      <alignment horizontal="center" vertical="center" wrapText="1"/>
    </xf>
    <xf numFmtId="195" fontId="1" fillId="0" borderId="1" xfId="0" applyNumberFormat="1" applyFont="1" applyBorder="1" applyAlignment="1" applyProtection="1">
      <alignment horizontal="center" vertical="center" wrapText="1"/>
      <protection locked="0"/>
    </xf>
    <xf numFmtId="195" fontId="1" fillId="0" borderId="2" xfId="0" applyNumberFormat="1" applyFont="1" applyBorder="1" applyAlignment="1" applyProtection="1">
      <alignment horizontal="center" vertical="center" wrapText="1"/>
      <protection locked="0"/>
    </xf>
  </cellXfs>
  <cellStyles count="109">
    <cellStyle name="_20100326高清市院遂宁检察院1080P配置清单26日改" xfId="13"/>
    <cellStyle name="_Book1" xfId="16"/>
    <cellStyle name="_Book1_1" xfId="11"/>
    <cellStyle name="_Book1_2" xfId="18"/>
    <cellStyle name="_ET_STYLE_NoName_00_" xfId="9"/>
    <cellStyle name="_ET_STYLE_NoName_00__Book1" xfId="8"/>
    <cellStyle name="_ET_STYLE_NoName_00__Book1_1" xfId="19"/>
    <cellStyle name="_ET_STYLE_NoName_00__Sheet3" xfId="7"/>
    <cellStyle name="_弱电系统设备配置报价清单" xfId="15"/>
    <cellStyle name="0,0_x000d_&#10;NA_x000d_&#10;" xfId="20"/>
    <cellStyle name="6mal" xfId="12"/>
    <cellStyle name="Accent1" xfId="22"/>
    <cellStyle name="Accent1 - 20%" xfId="21"/>
    <cellStyle name="Accent1 - 40%" xfId="23"/>
    <cellStyle name="Accent1 - 60%" xfId="24"/>
    <cellStyle name="Accent2" xfId="25"/>
    <cellStyle name="Accent2 - 20%" xfId="17"/>
    <cellStyle name="Accent2 - 40%" xfId="2"/>
    <cellStyle name="Accent2 - 60%" xfId="5"/>
    <cellStyle name="Accent3" xfId="26"/>
    <cellStyle name="Accent3 - 20%" xfId="28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args.style" xfId="1"/>
    <cellStyle name="Comma [0]_!!!GO" xfId="45"/>
    <cellStyle name="comma zerodec" xfId="46"/>
    <cellStyle name="Comma_!!!GO" xfId="47"/>
    <cellStyle name="Currency [0]_!!!GO" xfId="48"/>
    <cellStyle name="Currency_!!!GO" xfId="51"/>
    <cellStyle name="Currency1" xfId="52"/>
    <cellStyle name="Date" xfId="53"/>
    <cellStyle name="Dollar (zero dec)" xfId="54"/>
    <cellStyle name="Grey" xfId="55"/>
    <cellStyle name="Header1" xfId="56"/>
    <cellStyle name="Header2" xfId="57"/>
    <cellStyle name="Input [yellow]" xfId="58"/>
    <cellStyle name="Input Cells" xfId="59"/>
    <cellStyle name="Linked Cells" xfId="60"/>
    <cellStyle name="Millares [0]_96 Risk" xfId="61"/>
    <cellStyle name="Millares_96 Risk" xfId="62"/>
    <cellStyle name="Milliers [0]_!!!GO" xfId="63"/>
    <cellStyle name="Milliers_!!!GO" xfId="27"/>
    <cellStyle name="Moneda [0]_96 Risk" xfId="64"/>
    <cellStyle name="Moneda_96 Risk" xfId="65"/>
    <cellStyle name="Mon閠aire [0]_!!!GO" xfId="29"/>
    <cellStyle name="Mon閠aire_!!!GO" xfId="66"/>
    <cellStyle name="New Times Roman" xfId="67"/>
    <cellStyle name="no dec" xfId="68"/>
    <cellStyle name="Normal - Style1" xfId="69"/>
    <cellStyle name="Normal_!!!GO" xfId="70"/>
    <cellStyle name="per.style" xfId="72"/>
    <cellStyle name="Percent [2]" xfId="73"/>
    <cellStyle name="Percent_!!!GO" xfId="74"/>
    <cellStyle name="Pourcentage_pldt" xfId="75"/>
    <cellStyle name="PSChar" xfId="14"/>
    <cellStyle name="PSDate" xfId="76"/>
    <cellStyle name="PSDec" xfId="77"/>
    <cellStyle name="PSHeading" xfId="78"/>
    <cellStyle name="PSInt" xfId="71"/>
    <cellStyle name="PSSpacer" xfId="79"/>
    <cellStyle name="sstot" xfId="80"/>
    <cellStyle name="Standard_AREAS" xfId="81"/>
    <cellStyle name="t" xfId="82"/>
    <cellStyle name="t_HVAC Equipment (3)" xfId="83"/>
    <cellStyle name="百分比" xfId="6" builtinId="5"/>
    <cellStyle name="捠壿 [0.00]_Region Orders (2)" xfId="35"/>
    <cellStyle name="捠壿_Region Orders (2)" xfId="84"/>
    <cellStyle name="编号" xfId="85"/>
    <cellStyle name="标题1" xfId="86"/>
    <cellStyle name="表标题" xfId="87"/>
    <cellStyle name="部门" xfId="89"/>
    <cellStyle name="差_Book1" xfId="90"/>
    <cellStyle name="常规" xfId="0" builtinId="0"/>
    <cellStyle name="常规 5 2" xfId="10"/>
    <cellStyle name="超级链接" xfId="91"/>
    <cellStyle name="分级显示行_1_Book1" xfId="93"/>
    <cellStyle name="分级显示列_1_Book1" xfId="50"/>
    <cellStyle name="好_Book1" xfId="94"/>
    <cellStyle name="后继超级链接" xfId="92"/>
    <cellStyle name="借出原因" xfId="95"/>
    <cellStyle name="普通_97-917" xfId="96"/>
    <cellStyle name="千分位[0]_laroux" xfId="97"/>
    <cellStyle name="千分位_97-917" xfId="98"/>
    <cellStyle name="千位[0]_ 方正PC" xfId="99"/>
    <cellStyle name="千位_ 方正PC" xfId="100"/>
    <cellStyle name="千位分隔" xfId="3" builtinId="3"/>
    <cellStyle name="千位分隔 2" xfId="108"/>
    <cellStyle name="强调 1" xfId="101"/>
    <cellStyle name="强调 2" xfId="102"/>
    <cellStyle name="强调 3" xfId="88"/>
    <cellStyle name="日期" xfId="4"/>
    <cellStyle name="商品名称" xfId="103"/>
    <cellStyle name="数量" xfId="104"/>
    <cellStyle name="样式 1" xfId="49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SW-TEO"/>
      <sheetName val="中央"/>
      <sheetName val="Toolbox"/>
      <sheetName val="国家"/>
      <sheetName val="Financ. Over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zoomScale="89" zoomScaleNormal="89" workbookViewId="0">
      <pane xSplit="1" ySplit="4" topLeftCell="C5" activePane="bottomRight" state="frozenSplit"/>
      <selection pane="topRight"/>
      <selection pane="bottomLeft"/>
      <selection pane="bottomRight" activeCell="N20" sqref="N20"/>
    </sheetView>
  </sheetViews>
  <sheetFormatPr defaultColWidth="9" defaultRowHeight="14.25"/>
  <cols>
    <col min="1" max="1" width="34.125" style="2" customWidth="1"/>
    <col min="2" max="2" width="9.125" style="2" hidden="1" customWidth="1"/>
    <col min="3" max="3" width="12" style="3" customWidth="1"/>
    <col min="4" max="4" width="11.75" style="3" customWidth="1"/>
    <col min="5" max="5" width="12.75" style="3" customWidth="1"/>
    <col min="6" max="6" width="10.125" style="3" customWidth="1"/>
    <col min="7" max="7" width="11.625" style="3" customWidth="1"/>
    <col min="8" max="8" width="11.25" style="46" customWidth="1"/>
    <col min="9" max="9" width="10.75" style="47" customWidth="1"/>
    <col min="10" max="11" width="9" style="3"/>
    <col min="12" max="13" width="9" style="4"/>
    <col min="14" max="16384" width="9" style="2"/>
  </cols>
  <sheetData>
    <row r="1" spans="1:13" ht="25.5" customHeight="1">
      <c r="A1" s="78" t="s">
        <v>76</v>
      </c>
      <c r="B1" s="78"/>
      <c r="C1" s="78"/>
      <c r="D1" s="78"/>
      <c r="E1" s="78"/>
      <c r="F1" s="78"/>
      <c r="G1" s="78"/>
      <c r="H1" s="78"/>
      <c r="I1" s="78"/>
    </row>
    <row r="2" spans="1:13" ht="25.5" customHeight="1">
      <c r="A2" s="48"/>
      <c r="B2" s="49"/>
      <c r="C2" s="50"/>
      <c r="D2" s="50"/>
      <c r="E2" s="50"/>
      <c r="F2" s="50"/>
      <c r="G2" s="51"/>
      <c r="H2" s="52" t="s">
        <v>0</v>
      </c>
      <c r="I2" s="69"/>
    </row>
    <row r="3" spans="1:13" s="1" customFormat="1" ht="15" customHeight="1">
      <c r="A3" s="81" t="s">
        <v>1</v>
      </c>
      <c r="B3" s="83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79" t="s">
        <v>8</v>
      </c>
      <c r="I3" s="80"/>
      <c r="J3" s="11"/>
      <c r="K3" s="11"/>
      <c r="L3" s="70"/>
      <c r="M3" s="70"/>
    </row>
    <row r="4" spans="1:13" s="1" customFormat="1" ht="15" customHeight="1">
      <c r="A4" s="82"/>
      <c r="B4" s="84"/>
      <c r="C4" s="86"/>
      <c r="D4" s="86"/>
      <c r="E4" s="86"/>
      <c r="F4" s="86"/>
      <c r="G4" s="86"/>
      <c r="H4" s="53" t="s">
        <v>9</v>
      </c>
      <c r="I4" s="39" t="s">
        <v>10</v>
      </c>
      <c r="J4" s="11"/>
      <c r="K4" s="11"/>
      <c r="L4" s="70"/>
      <c r="M4" s="70"/>
    </row>
    <row r="5" spans="1:13" s="45" customFormat="1" ht="21.75" customHeight="1">
      <c r="A5" s="54" t="s">
        <v>11</v>
      </c>
      <c r="B5" s="55">
        <v>100</v>
      </c>
      <c r="C5" s="10">
        <f>C6+C38</f>
        <v>123943</v>
      </c>
      <c r="D5" s="10">
        <f>D6+D38</f>
        <v>16411</v>
      </c>
      <c r="E5" s="6">
        <f>E6+E38</f>
        <v>63819</v>
      </c>
      <c r="F5" s="7">
        <f>IF(C5&lt;&gt;0,ROUND(E5/C5,4)*100,0)</f>
        <v>51.49</v>
      </c>
      <c r="G5" s="56">
        <f>G6+G38</f>
        <v>41724</v>
      </c>
      <c r="H5" s="57">
        <f>E5-G5</f>
        <v>22095</v>
      </c>
      <c r="I5" s="71">
        <f t="shared" ref="I5:I38" si="0">H5/G5*100</f>
        <v>52.955133735979288</v>
      </c>
      <c r="J5" s="72"/>
      <c r="K5" s="72"/>
      <c r="L5" s="73"/>
      <c r="M5" s="73"/>
    </row>
    <row r="6" spans="1:13" s="45" customFormat="1" ht="21.75" customHeight="1">
      <c r="A6" s="5" t="s">
        <v>12</v>
      </c>
      <c r="B6" s="55">
        <v>200</v>
      </c>
      <c r="C6" s="10">
        <f>C7+C24</f>
        <v>83943</v>
      </c>
      <c r="D6" s="10">
        <f>D7+D24</f>
        <v>11775</v>
      </c>
      <c r="E6" s="6">
        <f>E7+E24</f>
        <v>47968</v>
      </c>
      <c r="F6" s="7">
        <f>IF(C6&lt;&gt;0,ROUND(E6/C6,4)*100,0)</f>
        <v>57.14</v>
      </c>
      <c r="G6" s="56">
        <f>G7+G24</f>
        <v>34092</v>
      </c>
      <c r="H6" s="57">
        <f t="shared" ref="H6:H38" si="1">E6-G6</f>
        <v>13876</v>
      </c>
      <c r="I6" s="74">
        <f t="shared" si="0"/>
        <v>40.701630881145135</v>
      </c>
      <c r="J6" s="72"/>
      <c r="K6" s="72"/>
      <c r="L6" s="73"/>
      <c r="M6" s="73"/>
    </row>
    <row r="7" spans="1:13" s="45" customFormat="1" ht="21.75" customHeight="1">
      <c r="A7" s="5" t="s">
        <v>13</v>
      </c>
      <c r="B7" s="55"/>
      <c r="C7" s="10">
        <f>SUM(C8:C23)</f>
        <v>50366</v>
      </c>
      <c r="D7" s="10">
        <f>SUM(D8:D23)</f>
        <v>4005</v>
      </c>
      <c r="E7" s="6">
        <f>SUM(E8:E23)</f>
        <v>23086</v>
      </c>
      <c r="F7" s="7">
        <f>IF(C7&lt;&gt;0,ROUND(E7/C7,4)*100,0)</f>
        <v>45.839999999999996</v>
      </c>
      <c r="G7" s="56">
        <f>SUM(G8:G23)</f>
        <v>17553</v>
      </c>
      <c r="H7" s="57">
        <f t="shared" si="1"/>
        <v>5533</v>
      </c>
      <c r="I7" s="74">
        <f t="shared" si="0"/>
        <v>31.521677206175582</v>
      </c>
      <c r="J7" s="72"/>
      <c r="K7" s="72"/>
      <c r="L7" s="73"/>
      <c r="M7" s="73"/>
    </row>
    <row r="8" spans="1:13" s="17" customFormat="1" ht="21.75" customHeight="1">
      <c r="A8" s="58" t="s">
        <v>14</v>
      </c>
      <c r="B8" s="55">
        <v>201</v>
      </c>
      <c r="C8" s="10">
        <v>18067</v>
      </c>
      <c r="D8" s="59">
        <v>2189</v>
      </c>
      <c r="E8" s="59">
        <v>12097</v>
      </c>
      <c r="F8" s="7">
        <f>IF(C8&lt;&gt;0,ROUND(E8/C8,4)*100,0)</f>
        <v>66.959999999999994</v>
      </c>
      <c r="G8" s="59">
        <v>6219</v>
      </c>
      <c r="H8" s="60">
        <f t="shared" si="1"/>
        <v>5878</v>
      </c>
      <c r="I8" s="75">
        <f t="shared" si="0"/>
        <v>94.516803344589164</v>
      </c>
      <c r="J8" s="76"/>
      <c r="K8" s="76"/>
      <c r="L8" s="77"/>
      <c r="M8" s="77"/>
    </row>
    <row r="9" spans="1:13" s="17" customFormat="1" ht="21.75" customHeight="1">
      <c r="A9" s="58" t="s">
        <v>15</v>
      </c>
      <c r="B9" s="55">
        <v>203</v>
      </c>
      <c r="C9" s="10">
        <v>1850</v>
      </c>
      <c r="D9" s="59">
        <v>165</v>
      </c>
      <c r="E9" s="59">
        <v>925</v>
      </c>
      <c r="F9" s="7">
        <f t="shared" ref="F9:F38" si="2">IF(C9&lt;&gt;0,ROUND(E9/C9,4)*100,0)</f>
        <v>50</v>
      </c>
      <c r="G9" s="59">
        <v>1210</v>
      </c>
      <c r="H9" s="60">
        <f t="shared" si="1"/>
        <v>-285</v>
      </c>
      <c r="I9" s="75">
        <f t="shared" si="0"/>
        <v>-23.553719008264462</v>
      </c>
      <c r="J9" s="76"/>
      <c r="K9" s="76"/>
      <c r="L9" s="77"/>
      <c r="M9" s="77"/>
    </row>
    <row r="10" spans="1:13" s="17" customFormat="1" ht="21.75" customHeight="1">
      <c r="A10" s="58" t="s">
        <v>16</v>
      </c>
      <c r="B10" s="55">
        <v>204</v>
      </c>
      <c r="C10" s="10"/>
      <c r="D10" s="59"/>
      <c r="E10" s="59"/>
      <c r="F10" s="7">
        <f t="shared" si="2"/>
        <v>0</v>
      </c>
      <c r="G10" s="59"/>
      <c r="H10" s="60">
        <f t="shared" si="1"/>
        <v>0</v>
      </c>
      <c r="I10" s="75"/>
      <c r="J10" s="76"/>
      <c r="K10" s="76"/>
      <c r="L10" s="77"/>
      <c r="M10" s="77"/>
    </row>
    <row r="11" spans="1:13" s="17" customFormat="1" ht="21.75" customHeight="1">
      <c r="A11" s="58" t="s">
        <v>17</v>
      </c>
      <c r="B11" s="55">
        <v>205</v>
      </c>
      <c r="C11" s="10">
        <v>830</v>
      </c>
      <c r="D11" s="59">
        <v>69</v>
      </c>
      <c r="E11" s="59">
        <v>326</v>
      </c>
      <c r="F11" s="7">
        <f t="shared" si="2"/>
        <v>39.28</v>
      </c>
      <c r="G11" s="59">
        <v>346</v>
      </c>
      <c r="H11" s="60">
        <f t="shared" si="1"/>
        <v>-20</v>
      </c>
      <c r="I11" s="75">
        <f t="shared" si="0"/>
        <v>-5.7803468208092488</v>
      </c>
      <c r="J11" s="76"/>
      <c r="K11" s="76"/>
      <c r="L11" s="77"/>
      <c r="M11" s="77"/>
    </row>
    <row r="12" spans="1:13" s="17" customFormat="1" ht="21.75" customHeight="1">
      <c r="A12" s="58" t="s">
        <v>18</v>
      </c>
      <c r="B12" s="55">
        <v>206</v>
      </c>
      <c r="C12" s="10">
        <v>21</v>
      </c>
      <c r="D12" s="59">
        <v>2</v>
      </c>
      <c r="E12" s="59">
        <v>7</v>
      </c>
      <c r="F12" s="7">
        <f t="shared" si="2"/>
        <v>33.33</v>
      </c>
      <c r="G12" s="59">
        <v>12</v>
      </c>
      <c r="H12" s="60">
        <f t="shared" si="1"/>
        <v>-5</v>
      </c>
      <c r="I12" s="75">
        <f t="shared" si="0"/>
        <v>-41.666666666666671</v>
      </c>
      <c r="J12" s="76"/>
      <c r="K12" s="76"/>
      <c r="L12" s="77"/>
      <c r="M12" s="77"/>
    </row>
    <row r="13" spans="1:13" s="17" customFormat="1" ht="21.75" customHeight="1">
      <c r="A13" s="58" t="s">
        <v>19</v>
      </c>
      <c r="B13" s="55">
        <v>208</v>
      </c>
      <c r="C13" s="10">
        <v>7988</v>
      </c>
      <c r="D13" s="59">
        <v>608</v>
      </c>
      <c r="E13" s="59">
        <v>3785</v>
      </c>
      <c r="F13" s="7">
        <f t="shared" si="2"/>
        <v>47.38</v>
      </c>
      <c r="G13" s="59">
        <v>3289</v>
      </c>
      <c r="H13" s="60">
        <f t="shared" si="1"/>
        <v>496</v>
      </c>
      <c r="I13" s="75">
        <f t="shared" si="0"/>
        <v>15.080571602310734</v>
      </c>
      <c r="J13" s="76"/>
      <c r="K13" s="76"/>
      <c r="L13" s="77"/>
      <c r="M13" s="77"/>
    </row>
    <row r="14" spans="1:13" s="17" customFormat="1" ht="21.75" customHeight="1">
      <c r="A14" s="58" t="s">
        <v>20</v>
      </c>
      <c r="B14" s="55">
        <v>209</v>
      </c>
      <c r="C14" s="10">
        <v>4300</v>
      </c>
      <c r="D14" s="59">
        <v>151</v>
      </c>
      <c r="E14" s="59">
        <v>528</v>
      </c>
      <c r="F14" s="7">
        <f t="shared" si="2"/>
        <v>12.280000000000001</v>
      </c>
      <c r="G14" s="59">
        <v>358</v>
      </c>
      <c r="H14" s="60">
        <f t="shared" si="1"/>
        <v>170</v>
      </c>
      <c r="I14" s="75">
        <f t="shared" si="0"/>
        <v>47.486033519553075</v>
      </c>
      <c r="J14" s="76"/>
      <c r="K14" s="76"/>
      <c r="L14" s="77"/>
      <c r="M14" s="77"/>
    </row>
    <row r="15" spans="1:13" s="17" customFormat="1" ht="21.75" customHeight="1">
      <c r="A15" s="58" t="s">
        <v>21</v>
      </c>
      <c r="B15" s="55">
        <v>210</v>
      </c>
      <c r="C15" s="10">
        <v>1850</v>
      </c>
      <c r="D15" s="59">
        <v>9</v>
      </c>
      <c r="E15" s="59">
        <v>1035</v>
      </c>
      <c r="F15" s="7">
        <f t="shared" si="2"/>
        <v>55.95</v>
      </c>
      <c r="G15" s="59">
        <v>757</v>
      </c>
      <c r="H15" s="60">
        <f t="shared" si="1"/>
        <v>278</v>
      </c>
      <c r="I15" s="75">
        <f t="shared" si="0"/>
        <v>36.723910171730516</v>
      </c>
      <c r="J15" s="76"/>
      <c r="K15" s="76"/>
      <c r="L15" s="77"/>
      <c r="M15" s="77"/>
    </row>
    <row r="16" spans="1:13" s="17" customFormat="1" ht="21.75" customHeight="1">
      <c r="A16" s="58" t="s">
        <v>22</v>
      </c>
      <c r="B16" s="55">
        <v>211</v>
      </c>
      <c r="C16" s="10">
        <v>3800</v>
      </c>
      <c r="D16" s="59">
        <v>2</v>
      </c>
      <c r="E16" s="59">
        <v>100</v>
      </c>
      <c r="F16" s="7">
        <f t="shared" si="2"/>
        <v>2.63</v>
      </c>
      <c r="G16" s="59">
        <v>61</v>
      </c>
      <c r="H16" s="60">
        <f t="shared" si="1"/>
        <v>39</v>
      </c>
      <c r="I16" s="75">
        <f t="shared" si="0"/>
        <v>63.934426229508205</v>
      </c>
      <c r="J16" s="76"/>
      <c r="K16" s="76"/>
      <c r="L16" s="77"/>
      <c r="M16" s="77"/>
    </row>
    <row r="17" spans="1:13" s="17" customFormat="1" ht="21.75" customHeight="1">
      <c r="A17" s="58" t="s">
        <v>23</v>
      </c>
      <c r="B17" s="55">
        <v>212</v>
      </c>
      <c r="C17" s="10">
        <v>2640</v>
      </c>
      <c r="D17" s="59">
        <v>148</v>
      </c>
      <c r="E17" s="59">
        <v>851</v>
      </c>
      <c r="F17" s="7">
        <f t="shared" si="2"/>
        <v>32.229999999999997</v>
      </c>
      <c r="G17" s="59">
        <v>1720</v>
      </c>
      <c r="H17" s="60">
        <f t="shared" si="1"/>
        <v>-869</v>
      </c>
      <c r="I17" s="75">
        <f t="shared" si="0"/>
        <v>-50.523255813953497</v>
      </c>
      <c r="J17" s="76"/>
      <c r="K17" s="76"/>
      <c r="L17" s="77"/>
      <c r="M17" s="77"/>
    </row>
    <row r="18" spans="1:13" s="17" customFormat="1" ht="21.75" customHeight="1">
      <c r="A18" s="58" t="s">
        <v>24</v>
      </c>
      <c r="B18" s="55">
        <v>213</v>
      </c>
      <c r="C18" s="10">
        <v>2710</v>
      </c>
      <c r="D18" s="59">
        <v>263</v>
      </c>
      <c r="E18" s="59">
        <v>1411</v>
      </c>
      <c r="F18" s="7">
        <f t="shared" si="2"/>
        <v>52.070000000000007</v>
      </c>
      <c r="G18" s="59">
        <v>1002</v>
      </c>
      <c r="H18" s="60">
        <f t="shared" si="1"/>
        <v>409</v>
      </c>
      <c r="I18" s="75">
        <f t="shared" si="0"/>
        <v>40.818363273453095</v>
      </c>
      <c r="J18" s="76"/>
      <c r="K18" s="76"/>
      <c r="L18" s="77"/>
      <c r="M18" s="77"/>
    </row>
    <row r="19" spans="1:13" s="17" customFormat="1" ht="21.75" customHeight="1">
      <c r="A19" s="58" t="s">
        <v>25</v>
      </c>
      <c r="B19" s="55">
        <v>214</v>
      </c>
      <c r="C19" s="10">
        <v>0</v>
      </c>
      <c r="D19" s="59"/>
      <c r="E19" s="59">
        <v>194</v>
      </c>
      <c r="F19" s="7">
        <f t="shared" si="2"/>
        <v>0</v>
      </c>
      <c r="G19" s="59"/>
      <c r="H19" s="8">
        <f t="shared" si="1"/>
        <v>194</v>
      </c>
      <c r="I19" s="75"/>
      <c r="J19" s="76"/>
      <c r="K19" s="76"/>
      <c r="L19" s="77"/>
      <c r="M19" s="77"/>
    </row>
    <row r="20" spans="1:13" s="17" customFormat="1" ht="21.75" customHeight="1">
      <c r="A20" s="58" t="s">
        <v>26</v>
      </c>
      <c r="B20" s="55">
        <v>215</v>
      </c>
      <c r="C20" s="10">
        <v>5900</v>
      </c>
      <c r="D20" s="59">
        <v>398</v>
      </c>
      <c r="E20" s="59">
        <v>1757</v>
      </c>
      <c r="F20" s="7">
        <f t="shared" si="2"/>
        <v>29.78</v>
      </c>
      <c r="G20" s="59">
        <v>2534</v>
      </c>
      <c r="H20" s="60">
        <f t="shared" si="1"/>
        <v>-777</v>
      </c>
      <c r="I20" s="75">
        <f t="shared" si="0"/>
        <v>-30.662983425414364</v>
      </c>
      <c r="J20" s="76"/>
      <c r="K20" s="76"/>
      <c r="L20" s="77"/>
      <c r="M20" s="77"/>
    </row>
    <row r="21" spans="1:13" s="17" customFormat="1" ht="21.75" customHeight="1">
      <c r="A21" s="58" t="s">
        <v>27</v>
      </c>
      <c r="B21" s="55">
        <v>216</v>
      </c>
      <c r="C21" s="10">
        <v>300</v>
      </c>
      <c r="D21" s="59"/>
      <c r="E21" s="59"/>
      <c r="F21" s="7">
        <f t="shared" si="2"/>
        <v>0</v>
      </c>
      <c r="G21" s="59"/>
      <c r="H21" s="8">
        <f t="shared" ref="H21:H23" si="3">E21-G21</f>
        <v>0</v>
      </c>
      <c r="I21" s="75"/>
      <c r="J21" s="76"/>
      <c r="K21" s="76"/>
      <c r="L21" s="77"/>
      <c r="M21" s="77"/>
    </row>
    <row r="22" spans="1:13" s="17" customFormat="1" ht="21.75" customHeight="1">
      <c r="A22" s="58" t="s">
        <v>28</v>
      </c>
      <c r="B22" s="55">
        <v>217</v>
      </c>
      <c r="C22" s="10">
        <v>110</v>
      </c>
      <c r="D22" s="59">
        <v>1</v>
      </c>
      <c r="E22" s="59">
        <v>70</v>
      </c>
      <c r="F22" s="7">
        <f t="shared" si="2"/>
        <v>63.639999999999993</v>
      </c>
      <c r="G22" s="59">
        <v>45</v>
      </c>
      <c r="H22" s="60">
        <f t="shared" si="3"/>
        <v>25</v>
      </c>
      <c r="I22" s="75">
        <f t="shared" si="0"/>
        <v>55.555555555555557</v>
      </c>
      <c r="J22" s="76"/>
      <c r="K22" s="76"/>
      <c r="L22" s="77"/>
      <c r="M22" s="77"/>
    </row>
    <row r="23" spans="1:13" s="17" customFormat="1" ht="21.75" customHeight="1">
      <c r="A23" s="58" t="s">
        <v>29</v>
      </c>
      <c r="B23" s="55"/>
      <c r="C23" s="10"/>
      <c r="D23" s="59"/>
      <c r="E23" s="59"/>
      <c r="F23" s="7">
        <f t="shared" si="2"/>
        <v>0</v>
      </c>
      <c r="G23" s="59"/>
      <c r="H23" s="8">
        <f t="shared" si="3"/>
        <v>0</v>
      </c>
      <c r="I23" s="75"/>
      <c r="J23" s="76"/>
      <c r="K23" s="76"/>
      <c r="L23" s="77"/>
      <c r="M23" s="77"/>
    </row>
    <row r="24" spans="1:13" s="45" customFormat="1" ht="28.5" customHeight="1">
      <c r="A24" s="5" t="s">
        <v>30</v>
      </c>
      <c r="B24" s="55"/>
      <c r="C24" s="10">
        <f>SUM(C25,C31:C37)</f>
        <v>33577</v>
      </c>
      <c r="D24" s="10">
        <f>SUM(D25,D31:D37)</f>
        <v>7770</v>
      </c>
      <c r="E24" s="6">
        <f>SUM(E25,E31:E37)</f>
        <v>24882</v>
      </c>
      <c r="F24" s="7">
        <f t="shared" si="2"/>
        <v>74.099999999999994</v>
      </c>
      <c r="G24" s="62">
        <f>SUM(G25,G31:G37)</f>
        <v>16539</v>
      </c>
      <c r="H24" s="57">
        <f t="shared" si="1"/>
        <v>8343</v>
      </c>
      <c r="I24" s="74">
        <f t="shared" si="0"/>
        <v>50.444404135679299</v>
      </c>
      <c r="J24" s="72"/>
      <c r="K24" s="72"/>
      <c r="L24" s="73"/>
      <c r="M24" s="73"/>
    </row>
    <row r="25" spans="1:13" s="17" customFormat="1" ht="28.5" customHeight="1">
      <c r="A25" s="58" t="s">
        <v>31</v>
      </c>
      <c r="B25" s="55">
        <v>218</v>
      </c>
      <c r="C25" s="10">
        <f>SUM(C26:C30)</f>
        <v>1580</v>
      </c>
      <c r="D25" s="10">
        <f t="shared" ref="D25:E25" si="4">SUM(D26:D30)</f>
        <v>110</v>
      </c>
      <c r="E25" s="10">
        <f t="shared" si="4"/>
        <v>628</v>
      </c>
      <c r="F25" s="7">
        <f t="shared" si="2"/>
        <v>39.75</v>
      </c>
      <c r="G25" s="62">
        <f>SUM(G26:G30)</f>
        <v>491</v>
      </c>
      <c r="H25" s="60">
        <f t="shared" si="1"/>
        <v>137</v>
      </c>
      <c r="I25" s="75">
        <f t="shared" si="0"/>
        <v>27.902240325865581</v>
      </c>
      <c r="J25" s="76"/>
      <c r="K25" s="76"/>
      <c r="L25" s="77"/>
      <c r="M25" s="77"/>
    </row>
    <row r="26" spans="1:13" s="17" customFormat="1" ht="28.5" customHeight="1">
      <c r="A26" s="63" t="s">
        <v>32</v>
      </c>
      <c r="B26" s="64">
        <v>159</v>
      </c>
      <c r="C26" s="10">
        <v>1100</v>
      </c>
      <c r="D26" s="59">
        <v>110</v>
      </c>
      <c r="E26" s="59">
        <v>624</v>
      </c>
      <c r="F26" s="7">
        <f t="shared" si="2"/>
        <v>56.730000000000004</v>
      </c>
      <c r="G26" s="59">
        <v>432</v>
      </c>
      <c r="H26" s="60">
        <f t="shared" si="1"/>
        <v>192</v>
      </c>
      <c r="I26" s="75">
        <f t="shared" si="0"/>
        <v>44.444444444444443</v>
      </c>
      <c r="J26" s="76"/>
      <c r="K26" s="76"/>
      <c r="L26" s="77"/>
      <c r="M26" s="77"/>
    </row>
    <row r="27" spans="1:13" s="17" customFormat="1" ht="28.5" customHeight="1">
      <c r="A27" s="58" t="s">
        <v>33</v>
      </c>
      <c r="B27" s="64"/>
      <c r="C27" s="10">
        <v>480</v>
      </c>
      <c r="D27" s="59"/>
      <c r="E27" s="59">
        <v>4</v>
      </c>
      <c r="F27" s="7">
        <f t="shared" si="2"/>
        <v>0.83</v>
      </c>
      <c r="G27" s="59">
        <v>59</v>
      </c>
      <c r="H27" s="60">
        <f t="shared" si="1"/>
        <v>-55</v>
      </c>
      <c r="I27" s="75">
        <f t="shared" si="0"/>
        <v>-93.220338983050837</v>
      </c>
      <c r="J27" s="76"/>
      <c r="K27" s="76"/>
      <c r="L27" s="77"/>
      <c r="M27" s="77"/>
    </row>
    <row r="28" spans="1:13" s="17" customFormat="1" ht="28.5" customHeight="1">
      <c r="A28" s="63" t="s">
        <v>34</v>
      </c>
      <c r="B28" s="64"/>
      <c r="C28" s="10"/>
      <c r="D28" s="59"/>
      <c r="E28" s="59"/>
      <c r="F28" s="7">
        <f t="shared" si="2"/>
        <v>0</v>
      </c>
      <c r="G28" s="59"/>
      <c r="H28" s="8">
        <f t="shared" si="1"/>
        <v>0</v>
      </c>
      <c r="I28" s="75"/>
      <c r="J28" s="76"/>
      <c r="K28" s="76"/>
      <c r="L28" s="77"/>
      <c r="M28" s="77"/>
    </row>
    <row r="29" spans="1:13" s="17" customFormat="1" ht="28.5" customHeight="1">
      <c r="A29" s="63" t="s">
        <v>35</v>
      </c>
      <c r="B29" s="64"/>
      <c r="C29" s="10"/>
      <c r="D29" s="59"/>
      <c r="E29" s="59"/>
      <c r="F29" s="7">
        <f t="shared" si="2"/>
        <v>0</v>
      </c>
      <c r="G29" s="59"/>
      <c r="H29" s="8">
        <f t="shared" si="1"/>
        <v>0</v>
      </c>
      <c r="I29" s="75"/>
      <c r="J29" s="76"/>
      <c r="K29" s="76"/>
      <c r="L29" s="77"/>
      <c r="M29" s="77"/>
    </row>
    <row r="30" spans="1:13" s="17" customFormat="1" ht="28.5" customHeight="1">
      <c r="A30" s="58" t="s">
        <v>36</v>
      </c>
      <c r="B30" s="64"/>
      <c r="C30" s="10"/>
      <c r="D30" s="59"/>
      <c r="E30" s="59"/>
      <c r="F30" s="7">
        <f t="shared" si="2"/>
        <v>0</v>
      </c>
      <c r="G30" s="59"/>
      <c r="H30" s="8">
        <f t="shared" si="1"/>
        <v>0</v>
      </c>
      <c r="I30" s="75"/>
      <c r="J30" s="76"/>
      <c r="K30" s="76"/>
      <c r="L30" s="77"/>
      <c r="M30" s="77"/>
    </row>
    <row r="31" spans="1:13" s="17" customFormat="1" ht="28.5" customHeight="1">
      <c r="A31" s="58" t="s">
        <v>37</v>
      </c>
      <c r="B31" s="55">
        <v>219</v>
      </c>
      <c r="C31" s="10">
        <v>500</v>
      </c>
      <c r="D31" s="59">
        <v>394</v>
      </c>
      <c r="E31" s="65">
        <v>575</v>
      </c>
      <c r="F31" s="7">
        <f t="shared" si="2"/>
        <v>114.99999999999999</v>
      </c>
      <c r="G31" s="65">
        <v>163</v>
      </c>
      <c r="H31" s="8">
        <f t="shared" si="1"/>
        <v>412</v>
      </c>
      <c r="I31" s="75">
        <f t="shared" si="0"/>
        <v>252.76073619631902</v>
      </c>
      <c r="J31" s="76"/>
      <c r="K31" s="76"/>
      <c r="L31" s="77"/>
      <c r="M31" s="77"/>
    </row>
    <row r="32" spans="1:13" s="17" customFormat="1" ht="28.5" customHeight="1">
      <c r="A32" s="58" t="s">
        <v>38</v>
      </c>
      <c r="B32" s="55">
        <v>220</v>
      </c>
      <c r="C32" s="10">
        <v>120</v>
      </c>
      <c r="D32" s="59">
        <v>4</v>
      </c>
      <c r="E32" s="9">
        <v>66</v>
      </c>
      <c r="F32" s="7">
        <f t="shared" si="2"/>
        <v>55.000000000000007</v>
      </c>
      <c r="G32" s="9">
        <v>37</v>
      </c>
      <c r="H32" s="8">
        <f t="shared" si="1"/>
        <v>29</v>
      </c>
      <c r="I32" s="75">
        <f t="shared" si="0"/>
        <v>78.378378378378372</v>
      </c>
      <c r="J32" s="76"/>
      <c r="K32" s="76"/>
      <c r="L32" s="77"/>
      <c r="M32" s="77"/>
    </row>
    <row r="33" spans="1:13" s="17" customFormat="1" ht="28.5" customHeight="1">
      <c r="A33" s="58" t="s">
        <v>39</v>
      </c>
      <c r="B33" s="55">
        <v>221</v>
      </c>
      <c r="C33" s="10"/>
      <c r="D33" s="59"/>
      <c r="E33" s="9"/>
      <c r="F33" s="7">
        <f t="shared" si="2"/>
        <v>0</v>
      </c>
      <c r="G33" s="9"/>
      <c r="H33" s="8">
        <f t="shared" si="1"/>
        <v>0</v>
      </c>
      <c r="I33" s="75"/>
      <c r="J33" s="76"/>
      <c r="K33" s="76"/>
      <c r="L33" s="77"/>
      <c r="M33" s="77"/>
    </row>
    <row r="34" spans="1:13" s="17" customFormat="1" ht="28.5" customHeight="1">
      <c r="A34" s="66" t="s">
        <v>40</v>
      </c>
      <c r="B34" s="55">
        <v>222</v>
      </c>
      <c r="C34" s="10">
        <v>29412</v>
      </c>
      <c r="D34" s="59">
        <v>7261</v>
      </c>
      <c r="E34" s="61">
        <v>20023</v>
      </c>
      <c r="F34" s="7">
        <f t="shared" si="2"/>
        <v>68.08</v>
      </c>
      <c r="G34" s="61">
        <v>14434</v>
      </c>
      <c r="H34" s="60">
        <f t="shared" si="1"/>
        <v>5589</v>
      </c>
      <c r="I34" s="75">
        <f t="shared" si="0"/>
        <v>38.72107523901898</v>
      </c>
      <c r="J34" s="76"/>
      <c r="K34" s="76"/>
      <c r="L34" s="77"/>
      <c r="M34" s="77"/>
    </row>
    <row r="35" spans="1:13" s="17" customFormat="1" ht="28.5" customHeight="1">
      <c r="A35" s="58" t="s">
        <v>41</v>
      </c>
      <c r="B35" s="55"/>
      <c r="C35" s="10">
        <v>15</v>
      </c>
      <c r="D35" s="59"/>
      <c r="E35" s="59"/>
      <c r="F35" s="7"/>
      <c r="G35" s="59">
        <v>6</v>
      </c>
      <c r="H35" s="8"/>
      <c r="I35" s="75"/>
      <c r="J35" s="76"/>
      <c r="K35" s="76"/>
      <c r="L35" s="77"/>
      <c r="M35" s="77"/>
    </row>
    <row r="36" spans="1:13" s="17" customFormat="1" ht="28.5" customHeight="1">
      <c r="A36" s="58" t="s">
        <v>42</v>
      </c>
      <c r="B36" s="55"/>
      <c r="C36" s="10">
        <v>450</v>
      </c>
      <c r="D36" s="59"/>
      <c r="E36" s="59">
        <v>400</v>
      </c>
      <c r="F36" s="7">
        <f t="shared" si="2"/>
        <v>88.89</v>
      </c>
      <c r="G36" s="59">
        <v>350</v>
      </c>
      <c r="H36" s="8">
        <f t="shared" si="1"/>
        <v>50</v>
      </c>
      <c r="I36" s="75">
        <f t="shared" si="0"/>
        <v>14.285714285714285</v>
      </c>
      <c r="J36" s="76"/>
      <c r="K36" s="76"/>
      <c r="L36" s="77"/>
      <c r="M36" s="77"/>
    </row>
    <row r="37" spans="1:13" s="17" customFormat="1" ht="28.5" customHeight="1">
      <c r="A37" s="58" t="s">
        <v>43</v>
      </c>
      <c r="B37" s="55">
        <v>223</v>
      </c>
      <c r="C37" s="10">
        <v>1500</v>
      </c>
      <c r="D37" s="59">
        <v>1</v>
      </c>
      <c r="E37" s="59">
        <v>3190</v>
      </c>
      <c r="F37" s="7">
        <f t="shared" si="2"/>
        <v>212.67000000000002</v>
      </c>
      <c r="G37" s="59">
        <v>1058</v>
      </c>
      <c r="H37" s="60">
        <f t="shared" si="1"/>
        <v>2132</v>
      </c>
      <c r="I37" s="75">
        <f t="shared" si="0"/>
        <v>201.51228733459359</v>
      </c>
      <c r="J37" s="76"/>
      <c r="K37" s="76"/>
      <c r="L37" s="77"/>
      <c r="M37" s="77"/>
    </row>
    <row r="38" spans="1:13" s="17" customFormat="1" ht="28.5" customHeight="1">
      <c r="A38" s="67" t="s">
        <v>44</v>
      </c>
      <c r="B38" s="64">
        <v>300</v>
      </c>
      <c r="C38" s="68">
        <v>40000</v>
      </c>
      <c r="D38" s="59">
        <v>4636</v>
      </c>
      <c r="E38" s="62">
        <v>15851</v>
      </c>
      <c r="F38" s="7">
        <f t="shared" si="2"/>
        <v>39.629999999999995</v>
      </c>
      <c r="G38" s="62">
        <v>7632</v>
      </c>
      <c r="H38" s="60">
        <f t="shared" si="1"/>
        <v>8219</v>
      </c>
      <c r="I38" s="75">
        <f t="shared" si="0"/>
        <v>107.69129979035638</v>
      </c>
      <c r="J38" s="76"/>
      <c r="K38" s="76"/>
      <c r="L38" s="77"/>
      <c r="M38" s="77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37" type="noConversion"/>
  <printOptions horizontalCentered="1"/>
  <pageMargins left="0.88" right="0.61" top="0.46" bottom="0.43307086614173201" header="0.31496062992126" footer="0.31496062992126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tabSelected="1" workbookViewId="0">
      <pane xSplit="1" ySplit="4" topLeftCell="B5" activePane="bottomRight" state="frozenSplit"/>
      <selection pane="topRight"/>
      <selection pane="bottomLeft"/>
      <selection pane="bottomRight" activeCell="J24" sqref="J24"/>
    </sheetView>
  </sheetViews>
  <sheetFormatPr defaultColWidth="9" defaultRowHeight="14.25"/>
  <cols>
    <col min="1" max="1" width="32.75" style="13" customWidth="1"/>
    <col min="2" max="2" width="6" style="13" hidden="1" customWidth="1"/>
    <col min="3" max="3" width="12.875" style="14" customWidth="1"/>
    <col min="4" max="4" width="11.625" style="14" customWidth="1"/>
    <col min="5" max="5" width="12" style="15" customWidth="1"/>
    <col min="6" max="6" width="12.5" style="14" customWidth="1"/>
    <col min="7" max="7" width="10.375" style="14" customWidth="1"/>
    <col min="8" max="8" width="11.625" style="15" customWidth="1"/>
    <col min="9" max="9" width="11.75" style="14" customWidth="1"/>
    <col min="10" max="10" width="10.625" style="16" customWidth="1"/>
    <col min="11" max="16384" width="9" style="13"/>
  </cols>
  <sheetData>
    <row r="1" spans="1:10" ht="24" customHeight="1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0.100000000000001" customHeight="1">
      <c r="A2" s="17"/>
      <c r="B2" s="17"/>
      <c r="I2" s="37" t="s">
        <v>45</v>
      </c>
    </row>
    <row r="3" spans="1:10" s="12" customFormat="1" ht="19.5" customHeight="1">
      <c r="A3" s="81" t="s">
        <v>1</v>
      </c>
      <c r="B3" s="81" t="s">
        <v>2</v>
      </c>
      <c r="C3" s="81" t="s">
        <v>3</v>
      </c>
      <c r="D3" s="81" t="s">
        <v>46</v>
      </c>
      <c r="E3" s="91" t="s">
        <v>47</v>
      </c>
      <c r="F3" s="81" t="s">
        <v>48</v>
      </c>
      <c r="G3" s="81" t="s">
        <v>6</v>
      </c>
      <c r="H3" s="91" t="s">
        <v>7</v>
      </c>
      <c r="I3" s="88" t="s">
        <v>8</v>
      </c>
      <c r="J3" s="89"/>
    </row>
    <row r="4" spans="1:10" s="12" customFormat="1" ht="19.5" customHeight="1">
      <c r="A4" s="82"/>
      <c r="B4" s="90"/>
      <c r="C4" s="82"/>
      <c r="D4" s="82"/>
      <c r="E4" s="92"/>
      <c r="F4" s="82"/>
      <c r="G4" s="82"/>
      <c r="H4" s="92"/>
      <c r="I4" s="38" t="s">
        <v>9</v>
      </c>
      <c r="J4" s="39" t="s">
        <v>10</v>
      </c>
    </row>
    <row r="5" spans="1:10" ht="17.25" hidden="1" customHeight="1">
      <c r="A5" s="18" t="s">
        <v>49</v>
      </c>
      <c r="B5" s="19">
        <v>500</v>
      </c>
      <c r="C5" s="20">
        <f>C6+C30</f>
        <v>120927</v>
      </c>
      <c r="D5" s="20">
        <f>D6+D30</f>
        <v>0</v>
      </c>
      <c r="E5" s="20">
        <f>E6+E30</f>
        <v>13204</v>
      </c>
      <c r="F5" s="20">
        <f>F6+F30</f>
        <v>63948</v>
      </c>
      <c r="G5" s="21">
        <f>IF(C5&lt;&gt;0,ROUND(F5/C5,4)*100,0)</f>
        <v>52.88</v>
      </c>
      <c r="H5" s="20">
        <f>H6+H30</f>
        <v>54600</v>
      </c>
      <c r="I5" s="20">
        <f t="shared" ref="I5:I30" si="0">F5-H5</f>
        <v>9348</v>
      </c>
      <c r="J5" s="21">
        <f>I5/H5*100</f>
        <v>17.12087912087912</v>
      </c>
    </row>
    <row r="6" spans="1:10" ht="17.25" customHeight="1">
      <c r="A6" s="22" t="s">
        <v>50</v>
      </c>
      <c r="B6" s="19">
        <v>600</v>
      </c>
      <c r="C6" s="20">
        <f>SUM(C7:C29)</f>
        <v>92928</v>
      </c>
      <c r="D6" s="20">
        <f t="shared" ref="D6:F6" si="1">SUM(D7:D29)</f>
        <v>0</v>
      </c>
      <c r="E6" s="20">
        <f t="shared" si="1"/>
        <v>12689</v>
      </c>
      <c r="F6" s="20">
        <f t="shared" si="1"/>
        <v>46889</v>
      </c>
      <c r="G6" s="21">
        <f>IF(C6&lt;&gt;0,ROUND(F6/C6,4)*100,0)</f>
        <v>50.460000000000008</v>
      </c>
      <c r="H6" s="23">
        <f>SUM(H7:H29)</f>
        <v>36402</v>
      </c>
      <c r="I6" s="20">
        <f t="shared" si="0"/>
        <v>10487</v>
      </c>
      <c r="J6" s="40">
        <f>I6/H6*100</f>
        <v>28.808856656227675</v>
      </c>
    </row>
    <row r="7" spans="1:10" ht="17.25" customHeight="1">
      <c r="A7" s="24" t="s">
        <v>51</v>
      </c>
      <c r="B7" s="19">
        <v>601</v>
      </c>
      <c r="C7" s="25">
        <v>5241</v>
      </c>
      <c r="D7" s="26"/>
      <c r="E7" s="26">
        <v>324</v>
      </c>
      <c r="F7" s="26">
        <v>1917</v>
      </c>
      <c r="G7" s="27">
        <f>IF(C7&lt;&gt;0,ROUND(F7/C7,4)*100,0)</f>
        <v>36.58</v>
      </c>
      <c r="H7" s="26">
        <v>2153</v>
      </c>
      <c r="I7" s="41">
        <f t="shared" si="0"/>
        <v>-236</v>
      </c>
      <c r="J7" s="42">
        <f t="shared" ref="J7:J30" si="2">I7/H7*100</f>
        <v>-10.96144914073386</v>
      </c>
    </row>
    <row r="8" spans="1:10" ht="17.25" customHeight="1">
      <c r="A8" s="28" t="s">
        <v>52</v>
      </c>
      <c r="B8" s="29">
        <v>602</v>
      </c>
      <c r="C8" s="30"/>
      <c r="D8" s="26"/>
      <c r="E8" s="26"/>
      <c r="F8" s="26"/>
      <c r="G8" s="27">
        <f t="shared" ref="G8:G30" si="3">IF(C8&lt;&gt;0,ROUND(F8/C8,4)*100,0)</f>
        <v>0</v>
      </c>
      <c r="H8" s="26"/>
      <c r="I8" s="41">
        <f t="shared" si="0"/>
        <v>0</v>
      </c>
      <c r="J8" s="42"/>
    </row>
    <row r="9" spans="1:10" ht="17.25" customHeight="1">
      <c r="A9" s="28" t="s">
        <v>53</v>
      </c>
      <c r="B9" s="29">
        <v>603</v>
      </c>
      <c r="C9" s="25"/>
      <c r="D9" s="26"/>
      <c r="E9" s="26"/>
      <c r="F9" s="26"/>
      <c r="G9" s="27">
        <f t="shared" si="3"/>
        <v>0</v>
      </c>
      <c r="H9" s="26"/>
      <c r="I9" s="41">
        <f t="shared" si="0"/>
        <v>0</v>
      </c>
      <c r="J9" s="42"/>
    </row>
    <row r="10" spans="1:10" ht="17.25" customHeight="1">
      <c r="A10" s="24" t="s">
        <v>54</v>
      </c>
      <c r="B10" s="29">
        <v>604</v>
      </c>
      <c r="C10" s="25">
        <v>1992</v>
      </c>
      <c r="D10" s="26"/>
      <c r="E10" s="26">
        <v>157</v>
      </c>
      <c r="F10" s="26">
        <v>716</v>
      </c>
      <c r="G10" s="27">
        <f t="shared" si="3"/>
        <v>35.94</v>
      </c>
      <c r="H10" s="26">
        <v>793</v>
      </c>
      <c r="I10" s="41">
        <f t="shared" si="0"/>
        <v>-77</v>
      </c>
      <c r="J10" s="42">
        <f t="shared" si="2"/>
        <v>-9.7099621689785636</v>
      </c>
    </row>
    <row r="11" spans="1:10" ht="17.25" customHeight="1">
      <c r="A11" s="24" t="s">
        <v>55</v>
      </c>
      <c r="B11" s="29">
        <v>605</v>
      </c>
      <c r="C11" s="25">
        <v>9389</v>
      </c>
      <c r="D11" s="26"/>
      <c r="E11" s="26">
        <v>650</v>
      </c>
      <c r="F11" s="26">
        <v>3459</v>
      </c>
      <c r="G11" s="27">
        <f t="shared" si="3"/>
        <v>36.840000000000003</v>
      </c>
      <c r="H11" s="26">
        <v>4388</v>
      </c>
      <c r="I11" s="41">
        <f t="shared" si="0"/>
        <v>-929</v>
      </c>
      <c r="J11" s="42">
        <f t="shared" si="2"/>
        <v>-21.17137648131267</v>
      </c>
    </row>
    <row r="12" spans="1:10" ht="17.25" customHeight="1">
      <c r="A12" s="24" t="s">
        <v>56</v>
      </c>
      <c r="B12" s="29">
        <v>606</v>
      </c>
      <c r="C12" s="25">
        <v>135</v>
      </c>
      <c r="D12" s="26"/>
      <c r="E12" s="26"/>
      <c r="F12" s="26">
        <v>76</v>
      </c>
      <c r="G12" s="27">
        <f t="shared" si="3"/>
        <v>56.3</v>
      </c>
      <c r="H12" s="26"/>
      <c r="I12" s="41">
        <f t="shared" si="0"/>
        <v>76</v>
      </c>
      <c r="J12" s="42"/>
    </row>
    <row r="13" spans="1:10" ht="17.25" customHeight="1">
      <c r="A13" s="28" t="s">
        <v>57</v>
      </c>
      <c r="B13" s="29">
        <v>607</v>
      </c>
      <c r="C13" s="25">
        <v>88</v>
      </c>
      <c r="D13" s="26"/>
      <c r="E13" s="26">
        <v>2</v>
      </c>
      <c r="F13" s="26">
        <v>9</v>
      </c>
      <c r="G13" s="27">
        <f t="shared" si="3"/>
        <v>10.23</v>
      </c>
      <c r="H13" s="26">
        <v>8</v>
      </c>
      <c r="I13" s="41">
        <f t="shared" si="0"/>
        <v>1</v>
      </c>
      <c r="J13" s="42">
        <f t="shared" si="2"/>
        <v>12.5</v>
      </c>
    </row>
    <row r="14" spans="1:10" ht="17.25" customHeight="1">
      <c r="A14" s="24" t="s">
        <v>58</v>
      </c>
      <c r="B14" s="29">
        <v>608</v>
      </c>
      <c r="C14" s="25">
        <v>3054</v>
      </c>
      <c r="D14" s="26"/>
      <c r="E14" s="26">
        <v>261</v>
      </c>
      <c r="F14" s="26">
        <v>1018</v>
      </c>
      <c r="G14" s="27">
        <f t="shared" si="3"/>
        <v>33.33</v>
      </c>
      <c r="H14" s="26">
        <v>1220</v>
      </c>
      <c r="I14" s="41">
        <f t="shared" si="0"/>
        <v>-202</v>
      </c>
      <c r="J14" s="42">
        <f t="shared" si="2"/>
        <v>-16.557377049180328</v>
      </c>
    </row>
    <row r="15" spans="1:10" ht="17.25" customHeight="1">
      <c r="A15" s="28" t="s">
        <v>59</v>
      </c>
      <c r="B15" s="29">
        <v>609</v>
      </c>
      <c r="C15" s="25">
        <v>1386</v>
      </c>
      <c r="D15" s="26"/>
      <c r="E15" s="26">
        <v>145</v>
      </c>
      <c r="F15" s="26">
        <v>401</v>
      </c>
      <c r="G15" s="27">
        <f t="shared" si="3"/>
        <v>28.93</v>
      </c>
      <c r="H15" s="26">
        <v>404</v>
      </c>
      <c r="I15" s="41">
        <f t="shared" si="0"/>
        <v>-3</v>
      </c>
      <c r="J15" s="42">
        <f t="shared" si="2"/>
        <v>-0.74257425742574257</v>
      </c>
    </row>
    <row r="16" spans="1:10" ht="17.25" customHeight="1">
      <c r="A16" s="28" t="s">
        <v>60</v>
      </c>
      <c r="B16" s="29">
        <v>610</v>
      </c>
      <c r="C16" s="25">
        <v>110</v>
      </c>
      <c r="D16" s="26"/>
      <c r="E16" s="26"/>
      <c r="F16" s="26">
        <v>30</v>
      </c>
      <c r="G16" s="27">
        <f t="shared" si="3"/>
        <v>27.27</v>
      </c>
      <c r="H16" s="26"/>
      <c r="I16" s="41">
        <f t="shared" si="0"/>
        <v>30</v>
      </c>
      <c r="J16" s="42"/>
    </row>
    <row r="17" spans="1:10" ht="17.25" customHeight="1">
      <c r="A17" s="24" t="s">
        <v>61</v>
      </c>
      <c r="B17" s="29">
        <v>611</v>
      </c>
      <c r="C17" s="25">
        <v>41018</v>
      </c>
      <c r="D17" s="26"/>
      <c r="E17" s="26">
        <v>8673</v>
      </c>
      <c r="F17" s="26">
        <v>27963</v>
      </c>
      <c r="G17" s="27">
        <f t="shared" si="3"/>
        <v>68.17</v>
      </c>
      <c r="H17" s="26">
        <v>22927</v>
      </c>
      <c r="I17" s="41">
        <f t="shared" si="0"/>
        <v>5036</v>
      </c>
      <c r="J17" s="42">
        <f t="shared" si="2"/>
        <v>21.9653683430017</v>
      </c>
    </row>
    <row r="18" spans="1:10" ht="17.25" customHeight="1">
      <c r="A18" s="24" t="s">
        <v>62</v>
      </c>
      <c r="B18" s="29">
        <v>612</v>
      </c>
      <c r="C18" s="25">
        <v>2696</v>
      </c>
      <c r="D18" s="26"/>
      <c r="E18" s="26">
        <v>169</v>
      </c>
      <c r="F18" s="26">
        <v>481</v>
      </c>
      <c r="G18" s="27">
        <f t="shared" si="3"/>
        <v>17.84</v>
      </c>
      <c r="H18" s="26">
        <v>1021</v>
      </c>
      <c r="I18" s="41">
        <f t="shared" si="0"/>
        <v>-540</v>
      </c>
      <c r="J18" s="42">
        <f t="shared" si="2"/>
        <v>-52.889324191968655</v>
      </c>
    </row>
    <row r="19" spans="1:10" ht="17.25" customHeight="1">
      <c r="A19" s="28" t="s">
        <v>63</v>
      </c>
      <c r="B19" s="29">
        <v>613</v>
      </c>
      <c r="C19" s="25">
        <v>186</v>
      </c>
      <c r="D19" s="26"/>
      <c r="E19" s="26"/>
      <c r="F19" s="26">
        <v>50</v>
      </c>
      <c r="G19" s="27">
        <f t="shared" si="3"/>
        <v>26.88</v>
      </c>
      <c r="H19" s="26">
        <v>50</v>
      </c>
      <c r="I19" s="41">
        <f t="shared" si="0"/>
        <v>0</v>
      </c>
      <c r="J19" s="42"/>
    </row>
    <row r="20" spans="1:10" ht="17.25" customHeight="1">
      <c r="A20" s="31" t="s">
        <v>64</v>
      </c>
      <c r="B20" s="29">
        <v>614</v>
      </c>
      <c r="C20" s="25">
        <v>20174</v>
      </c>
      <c r="D20" s="26"/>
      <c r="E20" s="26">
        <v>2065</v>
      </c>
      <c r="F20" s="26">
        <v>9491</v>
      </c>
      <c r="G20" s="27">
        <f t="shared" si="3"/>
        <v>47.05</v>
      </c>
      <c r="H20" s="26">
        <v>844</v>
      </c>
      <c r="I20" s="41">
        <f t="shared" si="0"/>
        <v>8647</v>
      </c>
      <c r="J20" s="42">
        <f t="shared" si="2"/>
        <v>1024.5260663507108</v>
      </c>
    </row>
    <row r="21" spans="1:10" ht="17.25" customHeight="1">
      <c r="A21" s="31" t="s">
        <v>65</v>
      </c>
      <c r="B21" s="29">
        <v>615</v>
      </c>
      <c r="C21" s="25">
        <v>3</v>
      </c>
      <c r="D21" s="26"/>
      <c r="E21" s="26"/>
      <c r="F21" s="26">
        <v>16</v>
      </c>
      <c r="G21" s="27">
        <f t="shared" si="3"/>
        <v>533.33000000000004</v>
      </c>
      <c r="H21" s="26">
        <v>1</v>
      </c>
      <c r="I21" s="41">
        <f t="shared" si="0"/>
        <v>15</v>
      </c>
      <c r="J21" s="42">
        <f>I21/H21*100</f>
        <v>1500</v>
      </c>
    </row>
    <row r="22" spans="1:10" ht="17.25" customHeight="1">
      <c r="A22" s="31" t="s">
        <v>66</v>
      </c>
      <c r="B22" s="29">
        <v>616</v>
      </c>
      <c r="C22" s="25">
        <v>42</v>
      </c>
      <c r="D22" s="26"/>
      <c r="E22" s="26"/>
      <c r="F22" s="26"/>
      <c r="G22" s="27">
        <f t="shared" si="3"/>
        <v>0</v>
      </c>
      <c r="H22" s="26"/>
      <c r="I22" s="41">
        <f t="shared" si="0"/>
        <v>0</v>
      </c>
      <c r="J22" s="42"/>
    </row>
    <row r="23" spans="1:10" ht="17.25" customHeight="1">
      <c r="A23" s="31" t="s">
        <v>67</v>
      </c>
      <c r="B23" s="29">
        <v>617</v>
      </c>
      <c r="C23" s="25"/>
      <c r="D23" s="26"/>
      <c r="E23" s="26"/>
      <c r="F23" s="26"/>
      <c r="G23" s="27">
        <f t="shared" si="3"/>
        <v>0</v>
      </c>
      <c r="H23" s="26"/>
      <c r="I23" s="41">
        <f t="shared" si="0"/>
        <v>0</v>
      </c>
      <c r="J23" s="42"/>
    </row>
    <row r="24" spans="1:10" ht="17.25" customHeight="1">
      <c r="A24" s="31" t="s">
        <v>68</v>
      </c>
      <c r="B24" s="29">
        <v>618</v>
      </c>
      <c r="C24" s="25">
        <v>473</v>
      </c>
      <c r="D24" s="26"/>
      <c r="E24" s="26">
        <v>24</v>
      </c>
      <c r="F24" s="26">
        <v>246</v>
      </c>
      <c r="G24" s="27">
        <f t="shared" si="3"/>
        <v>52.01</v>
      </c>
      <c r="H24" s="26">
        <v>249</v>
      </c>
      <c r="I24" s="41">
        <f t="shared" si="0"/>
        <v>-3</v>
      </c>
      <c r="J24" s="42">
        <f t="shared" si="2"/>
        <v>-1.2048192771084338</v>
      </c>
    </row>
    <row r="25" spans="1:10" ht="17.25" customHeight="1">
      <c r="A25" s="31" t="s">
        <v>69</v>
      </c>
      <c r="B25" s="29">
        <v>619</v>
      </c>
      <c r="C25" s="25">
        <v>3974</v>
      </c>
      <c r="D25" s="26"/>
      <c r="E25" s="26">
        <v>63</v>
      </c>
      <c r="F25" s="26">
        <v>437</v>
      </c>
      <c r="G25" s="27">
        <f t="shared" si="3"/>
        <v>11</v>
      </c>
      <c r="H25" s="26">
        <v>573</v>
      </c>
      <c r="I25" s="41">
        <f t="shared" si="0"/>
        <v>-136</v>
      </c>
      <c r="J25" s="42">
        <f t="shared" si="2"/>
        <v>-23.734729493891798</v>
      </c>
    </row>
    <row r="26" spans="1:10" ht="17.25" customHeight="1">
      <c r="A26" s="31" t="s">
        <v>70</v>
      </c>
      <c r="B26" s="29">
        <v>620</v>
      </c>
      <c r="C26" s="25">
        <v>267</v>
      </c>
      <c r="D26" s="26"/>
      <c r="E26" s="26">
        <v>16</v>
      </c>
      <c r="F26" s="26">
        <v>113</v>
      </c>
      <c r="G26" s="27">
        <f t="shared" si="3"/>
        <v>42.32</v>
      </c>
      <c r="H26" s="26">
        <v>119</v>
      </c>
      <c r="I26" s="41">
        <f t="shared" si="0"/>
        <v>-6</v>
      </c>
      <c r="J26" s="42">
        <f t="shared" si="2"/>
        <v>-5.0420168067226889</v>
      </c>
    </row>
    <row r="27" spans="1:10" ht="17.25" customHeight="1">
      <c r="A27" s="31" t="s">
        <v>71</v>
      </c>
      <c r="B27" s="29">
        <v>621</v>
      </c>
      <c r="C27" s="25">
        <v>1000</v>
      </c>
      <c r="D27" s="26"/>
      <c r="E27" s="26"/>
      <c r="F27" s="26"/>
      <c r="G27" s="27">
        <f t="shared" si="3"/>
        <v>0</v>
      </c>
      <c r="H27" s="26"/>
      <c r="I27" s="41">
        <f t="shared" si="0"/>
        <v>0</v>
      </c>
      <c r="J27" s="42"/>
    </row>
    <row r="28" spans="1:10" ht="17.25" customHeight="1">
      <c r="A28" s="31" t="s">
        <v>72</v>
      </c>
      <c r="B28" s="29"/>
      <c r="C28" s="25">
        <v>1692</v>
      </c>
      <c r="D28" s="26"/>
      <c r="E28" s="26">
        <v>140</v>
      </c>
      <c r="F28" s="26">
        <v>466</v>
      </c>
      <c r="G28" s="27">
        <f t="shared" si="3"/>
        <v>27.54</v>
      </c>
      <c r="H28" s="26">
        <v>1652</v>
      </c>
      <c r="I28" s="41">
        <f t="shared" si="0"/>
        <v>-1186</v>
      </c>
      <c r="J28" s="42">
        <f t="shared" si="2"/>
        <v>-71.791767554479421</v>
      </c>
    </row>
    <row r="29" spans="1:10" ht="17.25" customHeight="1">
      <c r="A29" s="31" t="s">
        <v>73</v>
      </c>
      <c r="B29" s="29"/>
      <c r="C29" s="25">
        <v>8</v>
      </c>
      <c r="D29" s="26"/>
      <c r="E29" s="26"/>
      <c r="F29" s="26"/>
      <c r="G29" s="27"/>
      <c r="H29" s="26"/>
      <c r="I29" s="41"/>
      <c r="J29" s="42"/>
    </row>
    <row r="30" spans="1:10" ht="17.25" customHeight="1">
      <c r="A30" s="22" t="s">
        <v>74</v>
      </c>
      <c r="B30" s="29">
        <v>700</v>
      </c>
      <c r="C30" s="20">
        <v>27999</v>
      </c>
      <c r="D30" s="32"/>
      <c r="E30" s="26">
        <v>515</v>
      </c>
      <c r="F30" s="32">
        <v>17059</v>
      </c>
      <c r="G30" s="27">
        <f t="shared" si="3"/>
        <v>60.929999999999993</v>
      </c>
      <c r="H30" s="32">
        <v>18198</v>
      </c>
      <c r="I30" s="41">
        <f t="shared" si="0"/>
        <v>-1139</v>
      </c>
      <c r="J30" s="42">
        <f t="shared" si="2"/>
        <v>-6.258929552698099</v>
      </c>
    </row>
    <row r="31" spans="1:10" ht="15.75">
      <c r="A31" s="22" t="s">
        <v>75</v>
      </c>
      <c r="B31" s="33"/>
      <c r="C31" s="20">
        <v>93</v>
      </c>
      <c r="D31" s="32"/>
      <c r="E31" s="26"/>
      <c r="F31" s="34"/>
      <c r="G31" s="35"/>
      <c r="H31" s="34"/>
      <c r="I31" s="43"/>
      <c r="J31" s="44"/>
    </row>
    <row r="32" spans="1:10">
      <c r="A32" s="36"/>
      <c r="B32" s="36"/>
      <c r="F32" s="15"/>
    </row>
    <row r="33" spans="1:6">
      <c r="A33" s="36"/>
      <c r="B33" s="36"/>
      <c r="F33" s="15"/>
    </row>
    <row r="34" spans="1:6">
      <c r="A34" s="36"/>
      <c r="B34" s="36"/>
      <c r="F34" s="15"/>
    </row>
    <row r="35" spans="1:6">
      <c r="A35" s="36"/>
      <c r="B35" s="36"/>
      <c r="F35" s="15"/>
    </row>
    <row r="36" spans="1:6">
      <c r="A36" s="36"/>
      <c r="B36" s="36"/>
    </row>
    <row r="37" spans="1:6">
      <c r="A37" s="36"/>
      <c r="B37" s="36"/>
    </row>
    <row r="38" spans="1:6">
      <c r="A38" s="36"/>
      <c r="B38" s="36"/>
    </row>
    <row r="39" spans="1:6">
      <c r="A39" s="36"/>
      <c r="B39" s="36"/>
    </row>
    <row r="40" spans="1:6">
      <c r="A40" s="36"/>
      <c r="B40" s="36"/>
    </row>
    <row r="41" spans="1:6">
      <c r="A41" s="36"/>
      <c r="B41" s="36"/>
    </row>
    <row r="42" spans="1:6">
      <c r="A42" s="36"/>
      <c r="B42" s="36"/>
    </row>
    <row r="43" spans="1:6">
      <c r="A43" s="36"/>
      <c r="B43" s="36"/>
    </row>
    <row r="44" spans="1:6">
      <c r="A44" s="36"/>
      <c r="B44" s="36"/>
    </row>
    <row r="45" spans="1:6">
      <c r="A45" s="36"/>
      <c r="B45" s="36"/>
    </row>
    <row r="46" spans="1:6">
      <c r="A46" s="36"/>
      <c r="B46" s="36"/>
    </row>
    <row r="47" spans="1:6">
      <c r="A47" s="36"/>
      <c r="B47" s="36"/>
    </row>
    <row r="48" spans="1:6">
      <c r="A48" s="36"/>
      <c r="B48" s="36"/>
    </row>
    <row r="49" spans="1:2">
      <c r="A49" s="36"/>
      <c r="B49" s="36"/>
    </row>
    <row r="50" spans="1:2">
      <c r="A50" s="36"/>
      <c r="B50" s="36"/>
    </row>
    <row r="51" spans="1:2">
      <c r="A51" s="36"/>
      <c r="B51" s="36"/>
    </row>
    <row r="52" spans="1:2">
      <c r="A52" s="36"/>
      <c r="B52" s="36"/>
    </row>
    <row r="53" spans="1:2">
      <c r="A53" s="36"/>
      <c r="B53" s="36"/>
    </row>
    <row r="54" spans="1:2">
      <c r="A54" s="36"/>
      <c r="B54" s="36"/>
    </row>
    <row r="55" spans="1:2">
      <c r="A55" s="36"/>
      <c r="B55" s="36"/>
    </row>
    <row r="56" spans="1:2">
      <c r="A56" s="36"/>
      <c r="B56" s="36"/>
    </row>
    <row r="57" spans="1:2">
      <c r="A57" s="36"/>
      <c r="B57" s="36"/>
    </row>
    <row r="58" spans="1:2">
      <c r="A58" s="36"/>
      <c r="B58" s="36"/>
    </row>
    <row r="59" spans="1:2">
      <c r="A59" s="36"/>
      <c r="B59" s="36"/>
    </row>
    <row r="60" spans="1:2">
      <c r="A60" s="36"/>
      <c r="B60" s="36"/>
    </row>
    <row r="61" spans="1:2">
      <c r="A61" s="36"/>
      <c r="B61" s="36"/>
    </row>
    <row r="62" spans="1:2">
      <c r="A62" s="36"/>
      <c r="B62" s="36"/>
    </row>
    <row r="63" spans="1:2">
      <c r="A63" s="36"/>
      <c r="B63" s="36"/>
    </row>
    <row r="64" spans="1:2">
      <c r="A64" s="36"/>
      <c r="B64" s="36"/>
    </row>
    <row r="65" spans="1:2">
      <c r="A65" s="36"/>
      <c r="B65" s="36"/>
    </row>
    <row r="66" spans="1:2">
      <c r="A66" s="36"/>
      <c r="B66" s="36"/>
    </row>
    <row r="67" spans="1:2">
      <c r="A67" s="36"/>
      <c r="B67" s="36"/>
    </row>
    <row r="68" spans="1:2">
      <c r="A68" s="36"/>
      <c r="B68" s="36"/>
    </row>
    <row r="69" spans="1:2">
      <c r="A69" s="36"/>
      <c r="B69" s="36"/>
    </row>
    <row r="70" spans="1:2">
      <c r="A70" s="36"/>
      <c r="B70" s="36"/>
    </row>
    <row r="71" spans="1:2">
      <c r="A71" s="36"/>
      <c r="B71" s="36"/>
    </row>
    <row r="72" spans="1:2">
      <c r="A72" s="36"/>
      <c r="B72" s="36"/>
    </row>
    <row r="73" spans="1:2">
      <c r="A73" s="36"/>
      <c r="B73" s="36"/>
    </row>
    <row r="74" spans="1:2">
      <c r="A74" s="36"/>
      <c r="B74" s="36"/>
    </row>
    <row r="75" spans="1:2">
      <c r="A75" s="36"/>
      <c r="B75" s="36"/>
    </row>
    <row r="76" spans="1:2">
      <c r="A76" s="36"/>
      <c r="B76" s="36"/>
    </row>
    <row r="77" spans="1:2">
      <c r="A77" s="36"/>
      <c r="B77" s="36"/>
    </row>
    <row r="78" spans="1:2">
      <c r="A78" s="36"/>
      <c r="B78" s="36"/>
    </row>
    <row r="79" spans="1:2">
      <c r="A79" s="36"/>
      <c r="B79" s="36"/>
    </row>
    <row r="80" spans="1:2">
      <c r="A80" s="36"/>
      <c r="B80" s="36"/>
    </row>
    <row r="81" spans="1:2">
      <c r="A81" s="36"/>
      <c r="B81" s="36"/>
    </row>
    <row r="82" spans="1:2">
      <c r="A82" s="36"/>
      <c r="B82" s="36"/>
    </row>
    <row r="83" spans="1:2">
      <c r="A83" s="36"/>
      <c r="B83" s="36"/>
    </row>
    <row r="84" spans="1:2">
      <c r="A84" s="36"/>
      <c r="B84" s="36"/>
    </row>
    <row r="85" spans="1:2">
      <c r="A85" s="36"/>
      <c r="B85" s="36"/>
    </row>
    <row r="86" spans="1:2">
      <c r="A86" s="36"/>
      <c r="B86" s="36"/>
    </row>
    <row r="87" spans="1:2">
      <c r="A87" s="36"/>
      <c r="B87" s="36"/>
    </row>
    <row r="88" spans="1:2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6" spans="1:2">
      <c r="A96" s="36"/>
      <c r="B96" s="36"/>
    </row>
    <row r="97" spans="1:2">
      <c r="A97" s="36"/>
      <c r="B97" s="36"/>
    </row>
    <row r="98" spans="1:2">
      <c r="A98" s="36"/>
      <c r="B98" s="36"/>
    </row>
    <row r="99" spans="1:2">
      <c r="A99" s="36"/>
      <c r="B99" s="36"/>
    </row>
    <row r="100" spans="1:2">
      <c r="A100" s="36"/>
      <c r="B100" s="36"/>
    </row>
    <row r="101" spans="1:2">
      <c r="A101" s="36"/>
      <c r="B101" s="36"/>
    </row>
    <row r="102" spans="1:2">
      <c r="A102" s="36"/>
      <c r="B102" s="36"/>
    </row>
    <row r="103" spans="1:2">
      <c r="A103" s="36"/>
      <c r="B103" s="36"/>
    </row>
    <row r="104" spans="1:2">
      <c r="A104" s="36"/>
      <c r="B104" s="36"/>
    </row>
    <row r="105" spans="1:2">
      <c r="A105" s="36"/>
      <c r="B105" s="36"/>
    </row>
    <row r="106" spans="1:2">
      <c r="A106" s="36"/>
      <c r="B106" s="36"/>
    </row>
    <row r="107" spans="1:2">
      <c r="A107" s="36"/>
      <c r="B107" s="36"/>
    </row>
    <row r="108" spans="1:2">
      <c r="A108" s="36"/>
      <c r="B108" s="36"/>
    </row>
    <row r="109" spans="1:2">
      <c r="A109" s="36"/>
      <c r="B109" s="36"/>
    </row>
    <row r="110" spans="1:2">
      <c r="A110" s="36"/>
      <c r="B110" s="36"/>
    </row>
    <row r="111" spans="1:2">
      <c r="A111" s="36"/>
      <c r="B111" s="36"/>
    </row>
    <row r="112" spans="1:2">
      <c r="A112" s="36"/>
      <c r="B112" s="36"/>
    </row>
    <row r="113" spans="1:2">
      <c r="A113" s="36"/>
      <c r="B113" s="36"/>
    </row>
    <row r="114" spans="1:2">
      <c r="A114" s="36"/>
      <c r="B114" s="36"/>
    </row>
    <row r="115" spans="1:2">
      <c r="A115" s="36"/>
      <c r="B115" s="36"/>
    </row>
    <row r="116" spans="1:2">
      <c r="A116" s="36"/>
      <c r="B116" s="36"/>
    </row>
    <row r="117" spans="1:2">
      <c r="A117" s="36"/>
      <c r="B117" s="3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1" spans="1:2">
      <c r="A121" s="36"/>
      <c r="B121" s="36"/>
    </row>
    <row r="122" spans="1:2">
      <c r="A122" s="36"/>
      <c r="B122" s="36"/>
    </row>
    <row r="123" spans="1:2">
      <c r="A123" s="36"/>
      <c r="B123" s="36"/>
    </row>
    <row r="124" spans="1:2">
      <c r="A124" s="36"/>
      <c r="B124" s="36"/>
    </row>
    <row r="125" spans="1:2">
      <c r="A125" s="36"/>
      <c r="B125" s="36"/>
    </row>
    <row r="126" spans="1:2">
      <c r="A126" s="36"/>
      <c r="B126" s="36"/>
    </row>
    <row r="127" spans="1:2">
      <c r="A127" s="36"/>
      <c r="B127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37" type="noConversion"/>
  <pageMargins left="0.57999999999999996" right="0.27559055118110198" top="0.22" bottom="0.22" header="0.31496062992126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2023-06-05T13:06:24Z</cp:lastPrinted>
  <dcterms:created xsi:type="dcterms:W3CDTF">2001-07-03T09:54:00Z</dcterms:created>
  <dcterms:modified xsi:type="dcterms:W3CDTF">2023-06-05T13:09:28Z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922C0E7112344AFFB73DC6E7065C9262_12</vt:lpwstr>
  </property>
</Properties>
</file>