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I28" i="2"/>
  <c r="H27"/>
  <c r="H28"/>
  <c r="F27"/>
  <c r="F28"/>
  <c r="H30" l="1"/>
  <c r="I30" s="1"/>
  <c r="F30"/>
  <c r="H26"/>
  <c r="I26" s="1"/>
  <c r="F26"/>
  <c r="H25"/>
  <c r="I25" s="1"/>
  <c r="F25"/>
  <c r="H24"/>
  <c r="I24" s="1"/>
  <c r="F24"/>
  <c r="H23"/>
  <c r="F23"/>
  <c r="H22"/>
  <c r="F22"/>
  <c r="H21"/>
  <c r="F21"/>
  <c r="H20"/>
  <c r="I20" s="1"/>
  <c r="F20"/>
  <c r="H19"/>
  <c r="F19"/>
  <c r="H18"/>
  <c r="I18" s="1"/>
  <c r="F18"/>
  <c r="H17"/>
  <c r="I17" s="1"/>
  <c r="F17"/>
  <c r="H16"/>
  <c r="F16"/>
  <c r="H15"/>
  <c r="I15" s="1"/>
  <c r="F15"/>
  <c r="H14"/>
  <c r="I14" s="1"/>
  <c r="F14"/>
  <c r="H13"/>
  <c r="I13" s="1"/>
  <c r="F13"/>
  <c r="H12"/>
  <c r="F12"/>
  <c r="H11"/>
  <c r="I11" s="1"/>
  <c r="F11"/>
  <c r="H10"/>
  <c r="I10" s="1"/>
  <c r="F10"/>
  <c r="H9"/>
  <c r="F9"/>
  <c r="H8"/>
  <c r="F8"/>
  <c r="H7"/>
  <c r="I7" s="1"/>
  <c r="F7"/>
  <c r="G6"/>
  <c r="E6"/>
  <c r="D6"/>
  <c r="D5" s="1"/>
  <c r="C6"/>
  <c r="C5" s="1"/>
  <c r="B6"/>
  <c r="B5" s="1"/>
  <c r="G5"/>
  <c r="G38" i="1"/>
  <c r="H38" s="1"/>
  <c r="E38"/>
  <c r="G37"/>
  <c r="E37"/>
  <c r="G36"/>
  <c r="H36" s="1"/>
  <c r="E36"/>
  <c r="G34"/>
  <c r="H34" s="1"/>
  <c r="E34"/>
  <c r="G33"/>
  <c r="E33"/>
  <c r="G32"/>
  <c r="H32" s="1"/>
  <c r="E32"/>
  <c r="G31"/>
  <c r="H31" s="1"/>
  <c r="E31"/>
  <c r="G30"/>
  <c r="E30"/>
  <c r="G29"/>
  <c r="E29"/>
  <c r="G28"/>
  <c r="E28"/>
  <c r="G27"/>
  <c r="E27"/>
  <c r="G26"/>
  <c r="H26" s="1"/>
  <c r="E26"/>
  <c r="F25"/>
  <c r="F24" s="1"/>
  <c r="D25"/>
  <c r="C25"/>
  <c r="C24" s="1"/>
  <c r="B25"/>
  <c r="G23"/>
  <c r="E23"/>
  <c r="G22"/>
  <c r="H22" s="1"/>
  <c r="E22"/>
  <c r="G21"/>
  <c r="E21"/>
  <c r="G20"/>
  <c r="H20" s="1"/>
  <c r="E20"/>
  <c r="G19"/>
  <c r="E19"/>
  <c r="G18"/>
  <c r="H18" s="1"/>
  <c r="E18"/>
  <c r="G17"/>
  <c r="H17" s="1"/>
  <c r="E17"/>
  <c r="G16"/>
  <c r="E16"/>
  <c r="G15"/>
  <c r="H15" s="1"/>
  <c r="E15"/>
  <c r="G14"/>
  <c r="H14" s="1"/>
  <c r="E14"/>
  <c r="G13"/>
  <c r="H13" s="1"/>
  <c r="E13"/>
  <c r="G12"/>
  <c r="H12" s="1"/>
  <c r="E12"/>
  <c r="G11"/>
  <c r="H11" s="1"/>
  <c r="E11"/>
  <c r="G10"/>
  <c r="E10"/>
  <c r="G9"/>
  <c r="H9" s="1"/>
  <c r="E9"/>
  <c r="G8"/>
  <c r="H8" s="1"/>
  <c r="E8"/>
  <c r="F7"/>
  <c r="D7"/>
  <c r="C7"/>
  <c r="B7"/>
  <c r="E25" l="1"/>
  <c r="E7"/>
  <c r="H6" i="2"/>
  <c r="I6" s="1"/>
  <c r="E5"/>
  <c r="H5" s="1"/>
  <c r="I5" s="1"/>
  <c r="F6"/>
  <c r="C6" i="1"/>
  <c r="C5" s="1"/>
  <c r="B24"/>
  <c r="G25"/>
  <c r="H25" s="1"/>
  <c r="D24"/>
  <c r="G24" s="1"/>
  <c r="H24" s="1"/>
  <c r="G7"/>
  <c r="H7" s="1"/>
  <c r="F6"/>
  <c r="E24" l="1"/>
  <c r="F5" i="2"/>
  <c r="B6" i="1"/>
  <c r="D6"/>
  <c r="D5" s="1"/>
  <c r="F5"/>
  <c r="E6" l="1"/>
  <c r="B5"/>
  <c r="E5" s="1"/>
  <c r="G6"/>
  <c r="H6" s="1"/>
  <c r="G5"/>
  <c r="H5" s="1"/>
</calcChain>
</file>

<file path=xl/sharedStrings.xml><?xml version="1.0" encoding="utf-8"?>
<sst xmlns="http://schemas.openxmlformats.org/spreadsheetml/2006/main" count="84" uniqueCount="78">
  <si>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</si>
  <si>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</si>
  <si>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</si>
  <si>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</si>
  <si>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</si>
  <si>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</si>
  <si>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</si>
  <si>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</si>
  <si>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</si>
  <si>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</si>
  <si>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</si>
  <si>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</si>
  <si>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t>2、非税收入</t>
  </si>
  <si>
    <t xml:space="preserve">      其他专项收入</t>
  </si>
  <si>
    <t>二、政府性基金预算收入合计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</si>
  <si>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</si>
  <si>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上级追加数</t>
  </si>
  <si>
    <t>本月支出数</t>
  </si>
  <si>
    <t>累计支出数</t>
  </si>
  <si>
    <t>地方财政支出</t>
  </si>
  <si>
    <t>预算数</t>
    <phoneticPr fontId="37" type="noConversion"/>
  </si>
  <si>
    <t>楚雄高新区2023年1月地方财政收入分项目执行情况表</t>
    <phoneticPr fontId="37" type="noConversion"/>
  </si>
  <si>
    <t>高新区2023年1月地方财政支出分项目执行情况表</t>
    <phoneticPr fontId="37" type="noConversion"/>
  </si>
  <si>
    <r>
      <t>1</t>
    </r>
    <r>
      <rPr>
        <b/>
        <sz val="12"/>
        <rFont val="宋体"/>
        <family val="3"/>
        <charset val="134"/>
      </rPr>
      <t>、税收收入</t>
    </r>
  </si>
  <si>
    <r>
      <t xml:space="preserve">             </t>
    </r>
    <r>
      <rPr>
        <sz val="12"/>
        <rFont val="宋体"/>
        <family val="3"/>
        <charset val="134"/>
      </rPr>
      <t>教育费附加收入</t>
    </r>
  </si>
  <si>
    <r>
      <t xml:space="preserve">             </t>
    </r>
    <r>
      <rPr>
        <sz val="12"/>
        <rFont val="宋体"/>
        <family val="3"/>
        <charset val="134"/>
      </rPr>
      <t>教育资金收入</t>
    </r>
  </si>
  <si>
    <r>
      <t xml:space="preserve">             </t>
    </r>
    <r>
      <rPr>
        <sz val="12"/>
        <rFont val="宋体"/>
        <family val="3"/>
        <charset val="134"/>
      </rPr>
      <t>农田水利建设资金收入</t>
    </r>
  </si>
  <si>
    <t xml:space="preserve">      残疾人就业保障金收入</t>
    <phoneticPr fontId="37" type="noConversion"/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</si>
  <si>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专项收入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</si>
  <si>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行政事业性收费收入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</si>
  <si>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罚没收入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</si>
  <si>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国有资本经营收入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</si>
  <si>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国有资源（资产）有偿使用收入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</si>
  <si>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</si>
  <si>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增值税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</si>
  <si>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</si>
  <si>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企业所得税退税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</si>
  <si>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个人所得税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</si>
  <si>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资源税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</si>
  <si>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城市维护建设税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</si>
  <si>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房产税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</si>
  <si>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印花税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</si>
  <si>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土地增值税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</si>
  <si>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车船税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</si>
  <si>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耕地占用税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</si>
  <si>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契税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</si>
  <si>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烟叶税</t>
    </r>
  </si>
  <si>
    <t xml:space="preserve">   环境保护税</t>
    <phoneticPr fontId="37" type="noConversion"/>
  </si>
  <si>
    <t xml:space="preserve">   其他税收收入</t>
    <phoneticPr fontId="37" type="noConversion"/>
  </si>
  <si>
    <t xml:space="preserve">   捐赠收入</t>
    <phoneticPr fontId="37" type="noConversion"/>
  </si>
  <si>
    <t xml:space="preserve">   政府住房基金收入</t>
    <phoneticPr fontId="37" type="noConversion"/>
  </si>
  <si>
    <r>
      <t xml:space="preserve">      </t>
    </r>
    <r>
      <rPr>
        <sz val="12"/>
        <rFont val="宋体"/>
        <family val="3"/>
        <charset val="134"/>
      </rPr>
      <t>社会保障和就业支出</t>
    </r>
  </si>
  <si>
    <r>
      <t xml:space="preserve">      </t>
    </r>
    <r>
      <rPr>
        <sz val="12"/>
        <rFont val="宋体"/>
        <family val="3"/>
        <charset val="134"/>
      </rPr>
      <t>农林水支出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</si>
  <si>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交通运输支出</t>
    </r>
  </si>
  <si>
    <t>一、一般公共预算支出合计</t>
    <phoneticPr fontId="37" type="noConversion"/>
  </si>
  <si>
    <t>二、政府性基金预算支出合计</t>
    <phoneticPr fontId="37" type="noConversion"/>
  </si>
  <si>
    <t>三、国有资本经营预算支出合计</t>
    <phoneticPr fontId="37" type="noConversion"/>
  </si>
  <si>
    <r>
      <t xml:space="preserve">       </t>
    </r>
    <r>
      <rPr>
        <sz val="12"/>
        <rFont val="宋体"/>
        <family val="3"/>
        <charset val="134"/>
      </rPr>
      <t>一般公共服务支出</t>
    </r>
    <phoneticPr fontId="37" type="noConversion"/>
  </si>
  <si>
    <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外交支出</t>
    </r>
    <phoneticPr fontId="37" type="noConversion"/>
  </si>
  <si>
    <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国防支出</t>
    </r>
    <phoneticPr fontId="37" type="noConversion"/>
  </si>
  <si>
    <r>
      <t xml:space="preserve">      </t>
    </r>
    <r>
      <rPr>
        <sz val="12"/>
        <rFont val="宋体"/>
        <family val="3"/>
        <charset val="134"/>
      </rPr>
      <t>公共安全支出</t>
    </r>
    <phoneticPr fontId="37" type="noConversion"/>
  </si>
  <si>
    <r>
      <t xml:space="preserve">      </t>
    </r>
    <r>
      <rPr>
        <sz val="12"/>
        <rFont val="宋体"/>
        <family val="3"/>
        <charset val="134"/>
      </rPr>
      <t>教育支出</t>
    </r>
    <phoneticPr fontId="37" type="noConversion"/>
  </si>
  <si>
    <r>
      <t xml:space="preserve">      </t>
    </r>
    <r>
      <rPr>
        <sz val="12"/>
        <rFont val="宋体"/>
        <family val="3"/>
        <charset val="134"/>
      </rPr>
      <t>科学技术支出</t>
    </r>
    <phoneticPr fontId="37" type="noConversion"/>
  </si>
  <si>
    <t xml:space="preserve">   文化旅游体育与传媒支出</t>
    <phoneticPr fontId="37" type="noConversion"/>
  </si>
  <si>
    <t xml:space="preserve">   卫生健康支出</t>
    <phoneticPr fontId="37" type="noConversion"/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</si>
  <si>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节能环保支出</t>
    </r>
    <phoneticPr fontId="37" type="noConversion"/>
  </si>
  <si>
    <r>
      <t xml:space="preserve">      </t>
    </r>
    <r>
      <rPr>
        <sz val="12"/>
        <rFont val="宋体"/>
        <family val="3"/>
        <charset val="134"/>
      </rPr>
      <t>城乡社区支出</t>
    </r>
    <phoneticPr fontId="37" type="noConversion"/>
  </si>
  <si>
    <t xml:space="preserve">   资源勘探信息等支出</t>
    <phoneticPr fontId="37" type="noConversion"/>
  </si>
  <si>
    <t xml:space="preserve">   商业服务业等支出</t>
    <phoneticPr fontId="37" type="noConversion"/>
  </si>
  <si>
    <t xml:space="preserve">   金融支出</t>
    <phoneticPr fontId="37" type="noConversion"/>
  </si>
  <si>
    <t xml:space="preserve">   援助其他地区支出</t>
    <phoneticPr fontId="37" type="noConversion"/>
  </si>
  <si>
    <t xml:space="preserve">   自然资源海洋气象等支出</t>
    <phoneticPr fontId="37" type="noConversion"/>
  </si>
  <si>
    <t xml:space="preserve">   住房保障支出</t>
    <phoneticPr fontId="37" type="noConversion"/>
  </si>
  <si>
    <t xml:space="preserve">   灾害防治及应急管理支出</t>
    <phoneticPr fontId="37" type="noConversion"/>
  </si>
  <si>
    <t xml:space="preserve">   债务还本支出</t>
    <phoneticPr fontId="37" type="noConversion"/>
  </si>
  <si>
    <t xml:space="preserve">   债务付息支出</t>
    <phoneticPr fontId="37" type="noConversion"/>
  </si>
  <si>
    <t xml:space="preserve">   债务发行费用支出</t>
    <phoneticPr fontId="37" type="noConversion"/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</si>
  <si>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城镇土地使用税</t>
    </r>
    <phoneticPr fontId="37" type="noConversion"/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</si>
</sst>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&quot;$&quot;\ #,##0.00_-;[Red]&quot;$&quot;\ #,##0.00\-"/>
    <numFmt numFmtId="178" formatCode="_-&quot;$&quot;\ * #,##0.00_-;_-&quot;$&quot;\ * #,##0.00\-;_-&quot;$&quot;\ * &quot;-&quot;??_-;_-@_-"/>
    <numFmt numFmtId="179" formatCode="_-&quot;$&quot;\ * #,##0_-;_-&quot;$&quot;\ * #,##0\-;_-&quot;$&quot;\ * &quot;-&quot;_-;_-@_-"/>
    <numFmt numFmtId="180" formatCode="yy\.mm\.dd"/>
    <numFmt numFmtId="181" formatCode="&quot;$&quot;\ #,##0_-;[Red]&quot;$&quot;\ #,##0\-"/>
    <numFmt numFmtId="182" formatCode="_-* #,##0_-;\-* #,##0_-;_-* &quot;-&quot;_-;_-@_-"/>
    <numFmt numFmtId="183" formatCode="_-* #,##0.00_-;\-* #,##0.00_-;_-* &quot;-&quot;??_-;_-@_-"/>
    <numFmt numFmtId="184" formatCode="#,##0;\(#,##0\)"/>
    <numFmt numFmtId="185" formatCode="\$#,##0.00;\(\$#,##0.00\)"/>
    <numFmt numFmtId="186" formatCode="#,##0_);[Red]\(#,##0\)"/>
    <numFmt numFmtId="187" formatCode="\$#,##0;\(\$#,##0\)"/>
    <numFmt numFmtId="188" formatCode="#,##0.0_);\(#,##0.0\)"/>
    <numFmt numFmtId="189" formatCode="0.0_ "/>
    <numFmt numFmtId="190" formatCode="_(&quot;$&quot;* #,##0.00_);_(&quot;$&quot;* \(#,##0.00\);_(&quot;$&quot;* &quot;-&quot;??_);_(@_)"/>
    <numFmt numFmtId="191" formatCode="&quot;$&quot;#,##0.00_);[Red]\(&quot;$&quot;#,##0.00\)"/>
    <numFmt numFmtId="192" formatCode="_(&quot;$&quot;* #,##0_);_(&quot;$&quot;* \(#,##0\);_(&quot;$&quot;* &quot;-&quot;_);_(@_)"/>
    <numFmt numFmtId="193" formatCode="#,##0_ ;[Red]\-#,##0\ "/>
    <numFmt numFmtId="194" formatCode="0_);[Red]\(0\)"/>
    <numFmt numFmtId="195" formatCode="#,##0.0_);[Red]\(#,##0.0\)"/>
    <numFmt numFmtId="196" formatCode="#,##0_ "/>
    <numFmt numFmtId="197" formatCode="0.00_ "/>
    <numFmt numFmtId="199" formatCode="_ * #,##0_ ;_ * \-#,##0_ ;_ * &quot;-&quot;??_ ;_ @_ "/>
    <numFmt numFmtId="200" formatCode="0.000%"/>
    <numFmt numFmtId="201" formatCode="0.0_ ;[Red]\-0.0\ "/>
  </numFmts>
  <fonts count="39">
    <font>
      <sz val="12"/>
      <name val="宋体"/>
      <charset val="134"/>
    </font>
    <font>
      <sz val="12"/>
      <name val="楷体_GB2312"/>
      <family val="3"/>
      <charset val="134"/>
    </font>
    <font>
      <b/>
      <sz val="12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2"/>
      <name val="楷体_GB2312"/>
      <family val="3"/>
      <charset val="134"/>
    </font>
    <font>
      <sz val="10"/>
      <name val="Times New Roman"/>
      <family val="1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7"/>
      <name val="Small Fonts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2"/>
      <color indexed="17"/>
      <name val="宋体"/>
      <family val="3"/>
      <charset val="134"/>
    </font>
    <font>
      <sz val="10"/>
      <name val="楷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0"/>
      <name val="Arial"/>
      <family val="2"/>
    </font>
    <font>
      <u/>
      <sz val="12"/>
      <color indexed="36"/>
      <name val="宋体"/>
      <family val="3"/>
      <charset val="134"/>
    </font>
    <font>
      <sz val="12"/>
      <name val="宋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方正小标宋简体"/>
      <family val="4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8">
    <xf numFmtId="0" fontId="0" fillId="0" borderId="0"/>
    <xf numFmtId="0" fontId="10" fillId="0" borderId="0">
      <alignment horizontal="center" wrapText="1"/>
      <protection locked="0"/>
    </xf>
    <xf numFmtId="0" fontId="9" fillId="4" borderId="0" applyNumberFormat="0" applyBorder="0" applyAlignment="0" applyProtection="0"/>
    <xf numFmtId="43" fontId="34" fillId="0" borderId="0" applyFont="0" applyFill="0" applyBorder="0" applyAlignment="0" applyProtection="0"/>
    <xf numFmtId="180" fontId="11" fillId="0" borderId="6" applyFill="0" applyProtection="0">
      <alignment horizontal="right"/>
    </xf>
    <xf numFmtId="0" fontId="13" fillId="7" borderId="0" applyNumberFormat="0" applyBorder="0" applyAlignment="0" applyProtection="0"/>
    <xf numFmtId="9" fontId="34" fillId="0" borderId="0" applyFont="0" applyFill="0" applyBorder="0" applyAlignment="0" applyProtection="0"/>
    <xf numFmtId="0" fontId="5" fillId="0" borderId="0"/>
    <xf numFmtId="0" fontId="5" fillId="0" borderId="0"/>
    <xf numFmtId="0" fontId="34" fillId="0" borderId="0"/>
    <xf numFmtId="0" fontId="14" fillId="0" borderId="0"/>
    <xf numFmtId="0" fontId="15" fillId="0" borderId="0"/>
    <xf numFmtId="0" fontId="14" fillId="0" borderId="0">
      <protection locked="0"/>
    </xf>
    <xf numFmtId="0" fontId="5" fillId="0" borderId="0"/>
    <xf numFmtId="0" fontId="12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9" fillId="8" borderId="0" applyNumberFormat="0" applyBorder="0" applyAlignment="0" applyProtection="0"/>
    <xf numFmtId="49" fontId="11" fillId="0" borderId="0" applyFont="0" applyFill="0" applyBorder="0" applyAlignment="0" applyProtection="0"/>
    <xf numFmtId="0" fontId="15" fillId="0" borderId="0"/>
    <xf numFmtId="0" fontId="9" fillId="10" borderId="0" applyNumberFormat="0" applyBorder="0" applyAlignment="0" applyProtection="0"/>
    <xf numFmtId="0" fontId="5" fillId="0" borderId="0"/>
    <xf numFmtId="0" fontId="13" fillId="11" borderId="0" applyNumberFormat="0" applyBorder="0" applyAlignment="0" applyProtection="0"/>
    <xf numFmtId="0" fontId="9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 applyFont="0" applyFill="0" applyBorder="0" applyAlignment="0" applyProtection="0"/>
    <xf numFmtId="0" fontId="9" fillId="14" borderId="0" applyNumberFormat="0" applyBorder="0" applyAlignment="0" applyProtection="0"/>
    <xf numFmtId="177" fontId="1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190" fontId="11" fillId="0" borderId="0" applyFont="0" applyFill="0" applyBorder="0" applyAlignment="0" applyProtection="0"/>
    <xf numFmtId="0" fontId="13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182" fontId="11" fillId="0" borderId="0" applyFont="0" applyFill="0" applyBorder="0" applyAlignment="0" applyProtection="0"/>
    <xf numFmtId="184" fontId="8" fillId="0" borderId="0"/>
    <xf numFmtId="18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185" fontId="8" fillId="0" borderId="0"/>
    <xf numFmtId="15" fontId="12" fillId="0" borderId="0"/>
    <xf numFmtId="187" fontId="8" fillId="0" borderId="0"/>
    <xf numFmtId="38" fontId="18" fillId="5" borderId="0" applyNumberFormat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8">
      <alignment horizontal="left" vertical="center"/>
    </xf>
    <xf numFmtId="10" fontId="18" fillId="6" borderId="3" applyNumberFormat="0" applyBorder="0" applyAlignment="0" applyProtection="0"/>
    <xf numFmtId="188" fontId="21" fillId="16" borderId="0"/>
    <xf numFmtId="188" fontId="20" fillId="15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8" fillId="0" borderId="0"/>
    <xf numFmtId="37" fontId="16" fillId="0" borderId="0"/>
    <xf numFmtId="181" fontId="11" fillId="0" borderId="0"/>
    <xf numFmtId="0" fontId="14" fillId="0" borderId="0"/>
    <xf numFmtId="14" fontId="10" fillId="0" borderId="0">
      <alignment horizontal="center" wrapText="1"/>
      <protection locked="0"/>
    </xf>
    <xf numFmtId="3" fontId="12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1" fillId="0" borderId="0" applyFont="0" applyFill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5" fillId="0" borderId="9">
      <alignment horizontal="center"/>
    </xf>
    <xf numFmtId="0" fontId="12" fillId="22" borderId="0" applyNumberFormat="0" applyFont="0" applyBorder="0" applyAlignment="0" applyProtection="0"/>
    <xf numFmtId="0" fontId="26" fillId="23" borderId="10">
      <protection locked="0"/>
    </xf>
    <xf numFmtId="0" fontId="27" fillId="0" borderId="0"/>
    <xf numFmtId="0" fontId="26" fillId="23" borderId="10">
      <protection locked="0"/>
    </xf>
    <xf numFmtId="0" fontId="26" fillId="23" borderId="10">
      <protection locked="0"/>
    </xf>
    <xf numFmtId="192" fontId="11" fillId="0" borderId="0" applyFont="0" applyFill="0" applyBorder="0" applyAlignment="0" applyProtection="0"/>
    <xf numFmtId="0" fontId="11" fillId="0" borderId="2" applyNumberFormat="0" applyFill="0" applyProtection="0">
      <alignment horizontal="right"/>
    </xf>
    <xf numFmtId="0" fontId="28" fillId="0" borderId="2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3" fillId="0" borderId="6" applyNumberFormat="0" applyFill="0" applyProtection="0">
      <alignment horizontal="center"/>
    </xf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3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2" fillId="14" borderId="0" applyNumberFormat="0" applyBorder="0" applyAlignment="0" applyProtection="0"/>
    <xf numFmtId="0" fontId="23" fillId="0" borderId="6" applyNumberFormat="0" applyFill="0" applyProtection="0">
      <alignment horizontal="left"/>
    </xf>
    <xf numFmtId="0" fontId="12" fillId="0" borderId="0"/>
    <xf numFmtId="41" fontId="34" fillId="0" borderId="0" applyFont="0" applyFill="0" applyBorder="0" applyAlignment="0" applyProtection="0"/>
    <xf numFmtId="4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1" fillId="0" borderId="2" applyNumberFormat="0" applyFill="0" applyProtection="0">
      <alignment horizontal="left"/>
    </xf>
    <xf numFmtId="1" fontId="11" fillId="0" borderId="6" applyFill="0" applyProtection="0">
      <alignment horizontal="center"/>
    </xf>
    <xf numFmtId="0" fontId="12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6" fontId="1" fillId="0" borderId="0" xfId="0" applyNumberFormat="1" applyFont="1" applyAlignment="1" applyProtection="1">
      <alignment horizontal="right"/>
      <protection locked="0"/>
    </xf>
    <xf numFmtId="194" fontId="1" fillId="0" borderId="0" xfId="0" applyNumberFormat="1" applyFont="1" applyAlignment="1" applyProtection="1">
      <alignment horizontal="right"/>
      <protection locked="0"/>
    </xf>
    <xf numFmtId="0" fontId="4" fillId="2" borderId="3" xfId="0" applyNumberFormat="1" applyFont="1" applyFill="1" applyBorder="1" applyAlignment="1" applyProtection="1">
      <alignment horizontal="left" vertical="center"/>
    </xf>
    <xf numFmtId="186" fontId="4" fillId="0" borderId="3" xfId="3" applyNumberFormat="1" applyFont="1" applyBorder="1" applyAlignment="1" applyProtection="1">
      <alignment horizontal="right" vertical="center"/>
    </xf>
    <xf numFmtId="195" fontId="5" fillId="0" borderId="3" xfId="6" applyNumberFormat="1" applyFont="1" applyFill="1" applyBorder="1" applyAlignment="1" applyProtection="1">
      <alignment horizontal="right" vertical="center"/>
      <protection locked="0"/>
    </xf>
    <xf numFmtId="186" fontId="5" fillId="0" borderId="3" xfId="3" applyNumberFormat="1" applyFont="1" applyBorder="1" applyAlignment="1" applyProtection="1">
      <alignment horizontal="right" vertical="center"/>
    </xf>
    <xf numFmtId="186" fontId="4" fillId="2" borderId="3" xfId="0" applyNumberFormat="1" applyFont="1" applyFill="1" applyBorder="1" applyAlignment="1" applyProtection="1">
      <alignment horizontal="right" vertical="center"/>
    </xf>
    <xf numFmtId="186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4" fontId="0" fillId="0" borderId="0" xfId="0" applyNumberFormat="1" applyAlignment="1" applyProtection="1">
      <alignment horizontal="right"/>
      <protection locked="0"/>
    </xf>
    <xf numFmtId="197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6" fillId="2" borderId="3" xfId="0" applyNumberFormat="1" applyFont="1" applyFill="1" applyBorder="1" applyAlignment="1" applyProtection="1">
      <alignment horizontal="left" vertical="center"/>
    </xf>
    <xf numFmtId="199" fontId="4" fillId="0" borderId="3" xfId="3" applyNumberFormat="1" applyFont="1" applyBorder="1" applyAlignment="1" applyProtection="1">
      <alignment horizontal="right"/>
    </xf>
    <xf numFmtId="199" fontId="5" fillId="0" borderId="3" xfId="3" applyNumberFormat="1" applyFont="1" applyBorder="1" applyAlignment="1" applyProtection="1">
      <alignment horizontal="right"/>
      <protection locked="0"/>
    </xf>
    <xf numFmtId="43" fontId="5" fillId="0" borderId="3" xfId="3" applyNumberFormat="1" applyFont="1" applyBorder="1" applyAlignment="1" applyProtection="1">
      <alignment horizontal="right"/>
      <protection locked="0"/>
    </xf>
    <xf numFmtId="199" fontId="5" fillId="0" borderId="3" xfId="3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7" fontId="2" fillId="0" borderId="3" xfId="0" applyNumberFormat="1" applyFont="1" applyBorder="1" applyAlignment="1" applyProtection="1">
      <alignment horizontal="center" vertical="distributed"/>
      <protection locked="0"/>
    </xf>
    <xf numFmtId="189" fontId="5" fillId="0" borderId="3" xfId="6" applyNumberFormat="1" applyFont="1" applyBorder="1" applyAlignment="1" applyProtection="1">
      <alignment horizontal="right"/>
    </xf>
    <xf numFmtId="189" fontId="4" fillId="0" borderId="3" xfId="6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96" fontId="1" fillId="0" borderId="0" xfId="0" applyNumberFormat="1" applyFont="1" applyAlignment="1" applyProtection="1">
      <alignment horizontal="right"/>
      <protection locked="0"/>
    </xf>
    <xf numFmtId="197" fontId="1" fillId="0" borderId="0" xfId="0" applyNumberFormat="1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86" fontId="7" fillId="0" borderId="0" xfId="0" applyNumberFormat="1" applyFont="1" applyFill="1" applyBorder="1" applyAlignment="1" applyProtection="1">
      <alignment horizontal="right"/>
      <protection locked="0"/>
    </xf>
    <xf numFmtId="186" fontId="1" fillId="0" borderId="0" xfId="0" applyNumberFormat="1" applyFont="1" applyBorder="1" applyAlignment="1" applyProtection="1">
      <alignment horizontal="right"/>
      <protection locked="0"/>
    </xf>
    <xf numFmtId="196" fontId="0" fillId="0" borderId="0" xfId="0" applyNumberFormat="1" applyFont="1" applyFill="1" applyBorder="1" applyAlignment="1" applyProtection="1">
      <alignment horizontal="right"/>
      <protection locked="0"/>
    </xf>
    <xf numFmtId="196" fontId="2" fillId="0" borderId="3" xfId="0" applyNumberFormat="1" applyFont="1" applyBorder="1" applyAlignment="1" applyProtection="1">
      <alignment horizontal="center" vertical="center" wrapText="1"/>
      <protection locked="0"/>
    </xf>
    <xf numFmtId="197" fontId="7" fillId="0" borderId="0" xfId="0" applyNumberFormat="1" applyFont="1" applyFill="1" applyBorder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center"/>
      <protection locked="0"/>
    </xf>
    <xf numFmtId="18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186" fontId="0" fillId="0" borderId="0" xfId="0" applyNumberFormat="1" applyFont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194" fontId="0" fillId="0" borderId="3" xfId="0" applyNumberFormat="1" applyBorder="1" applyAlignment="1" applyProtection="1">
      <alignment horizontal="right"/>
      <protection locked="0"/>
    </xf>
    <xf numFmtId="197" fontId="0" fillId="0" borderId="3" xfId="0" applyNumberFormat="1" applyBorder="1" applyAlignment="1" applyProtection="1">
      <alignment horizontal="right"/>
      <protection locked="0"/>
    </xf>
    <xf numFmtId="186" fontId="5" fillId="0" borderId="3" xfId="3" applyNumberFormat="1" applyFont="1" applyBorder="1" applyAlignment="1" applyProtection="1">
      <alignment horizontal="right"/>
      <protection locked="0"/>
    </xf>
    <xf numFmtId="186" fontId="5" fillId="0" borderId="3" xfId="3" applyNumberFormat="1" applyFont="1" applyBorder="1" applyAlignment="1" applyProtection="1">
      <alignment horizontal="right"/>
    </xf>
    <xf numFmtId="186" fontId="4" fillId="0" borderId="3" xfId="3" applyNumberFormat="1" applyFont="1" applyBorder="1" applyAlignment="1" applyProtection="1">
      <alignment horizontal="right"/>
    </xf>
    <xf numFmtId="186" fontId="0" fillId="0" borderId="3" xfId="0" applyNumberFormat="1" applyBorder="1" applyAlignment="1" applyProtection="1">
      <alignment horizontal="right"/>
      <protection locked="0"/>
    </xf>
    <xf numFmtId="200" fontId="0" fillId="0" borderId="0" xfId="0" applyNumberFormat="1" applyFont="1" applyAlignment="1" applyProtection="1">
      <alignment horizontal="right"/>
      <protection locked="0"/>
    </xf>
    <xf numFmtId="186" fontId="4" fillId="0" borderId="2" xfId="0" applyNumberFormat="1" applyFont="1" applyBorder="1" applyAlignment="1" applyProtection="1">
      <alignment horizontal="right" vertical="center"/>
      <protection locked="0"/>
    </xf>
    <xf numFmtId="193" fontId="4" fillId="0" borderId="2" xfId="0" applyNumberFormat="1" applyFont="1" applyBorder="1" applyAlignment="1" applyProtection="1">
      <alignment horizontal="right" vertical="center"/>
      <protection locked="0"/>
    </xf>
    <xf numFmtId="189" fontId="4" fillId="0" borderId="3" xfId="3" applyNumberFormat="1" applyFont="1" applyBorder="1" applyAlignment="1" applyProtection="1">
      <alignment horizontal="right" vertical="center"/>
    </xf>
    <xf numFmtId="186" fontId="5" fillId="0" borderId="3" xfId="3" applyNumberFormat="1" applyFont="1" applyBorder="1" applyAlignment="1" applyProtection="1">
      <alignment horizontal="right" vertical="center"/>
      <protection locked="0"/>
    </xf>
    <xf numFmtId="193" fontId="5" fillId="0" borderId="2" xfId="0" applyNumberFormat="1" applyFont="1" applyBorder="1" applyAlignment="1" applyProtection="1">
      <alignment horizontal="right" vertical="center"/>
      <protection locked="0"/>
    </xf>
    <xf numFmtId="193" fontId="5" fillId="0" borderId="3" xfId="3" applyNumberFormat="1" applyFont="1" applyBorder="1" applyAlignment="1" applyProtection="1">
      <alignment horizontal="right" vertical="center"/>
    </xf>
    <xf numFmtId="186" fontId="5" fillId="0" borderId="2" xfId="0" applyNumberFormat="1" applyFont="1" applyBorder="1" applyAlignment="1" applyProtection="1">
      <alignment horizontal="right" vertical="center"/>
      <protection locked="0"/>
    </xf>
    <xf numFmtId="196" fontId="5" fillId="0" borderId="3" xfId="3" applyNumberFormat="1" applyFont="1" applyBorder="1" applyAlignment="1" applyProtection="1">
      <alignment horizontal="right" vertical="center"/>
      <protection locked="0"/>
    </xf>
    <xf numFmtId="193" fontId="5" fillId="0" borderId="3" xfId="3" applyNumberFormat="1" applyFont="1" applyBorder="1" applyAlignment="1" applyProtection="1">
      <alignment horizontal="right" vertical="center"/>
      <protection locked="0"/>
    </xf>
    <xf numFmtId="186" fontId="4" fillId="2" borderId="2" xfId="0" applyNumberFormat="1" applyFont="1" applyFill="1" applyBorder="1" applyAlignment="1" applyProtection="1">
      <alignment horizontal="right" vertical="center"/>
    </xf>
    <xf numFmtId="0" fontId="35" fillId="2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vertical="center" wrapText="1"/>
    </xf>
    <xf numFmtId="0" fontId="34" fillId="2" borderId="3" xfId="0" applyNumberFormat="1" applyFont="1" applyFill="1" applyBorder="1" applyAlignment="1" applyProtection="1">
      <alignment vertical="center" wrapText="1"/>
    </xf>
    <xf numFmtId="0" fontId="34" fillId="2" borderId="3" xfId="0" applyNumberFormat="1" applyFont="1" applyFill="1" applyBorder="1" applyAlignment="1" applyProtection="1">
      <alignment horizontal="left" vertical="center" wrapText="1"/>
    </xf>
    <xf numFmtId="0" fontId="35" fillId="2" borderId="3" xfId="0" applyNumberFormat="1" applyFont="1" applyFill="1" applyBorder="1" applyAlignment="1" applyProtection="1">
      <alignment vertical="center" wrapText="1"/>
    </xf>
    <xf numFmtId="0" fontId="5" fillId="3" borderId="3" xfId="0" applyNumberFormat="1" applyFont="1" applyFill="1" applyBorder="1" applyAlignment="1" applyProtection="1">
      <alignment horizontal="left" vertical="center"/>
    </xf>
    <xf numFmtId="0" fontId="34" fillId="3" borderId="3" xfId="0" applyNumberFormat="1" applyFont="1" applyFill="1" applyBorder="1" applyAlignment="1" applyProtection="1">
      <alignment horizontal="left" vertical="center"/>
    </xf>
    <xf numFmtId="0" fontId="34" fillId="3" borderId="4" xfId="0" applyNumberFormat="1" applyFont="1" applyFill="1" applyBorder="1" applyAlignment="1" applyProtection="1">
      <alignment horizontal="left" vertical="center"/>
    </xf>
    <xf numFmtId="0" fontId="35" fillId="3" borderId="3" xfId="0" applyNumberFormat="1" applyFont="1" applyFill="1" applyBorder="1" applyAlignment="1" applyProtection="1">
      <alignment horizontal="left" vertical="center"/>
    </xf>
    <xf numFmtId="201" fontId="4" fillId="0" borderId="3" xfId="3" applyNumberFormat="1" applyFont="1" applyBorder="1" applyAlignment="1" applyProtection="1">
      <alignment horizontal="right" vertical="center"/>
    </xf>
    <xf numFmtId="201" fontId="5" fillId="0" borderId="3" xfId="3" applyNumberFormat="1" applyFont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6" fontId="2" fillId="0" borderId="4" xfId="0" applyNumberFormat="1" applyFont="1" applyBorder="1" applyAlignment="1" applyProtection="1">
      <alignment horizontal="center" vertical="center" wrapText="1"/>
      <protection locked="0"/>
    </xf>
    <xf numFmtId="186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86" fontId="2" fillId="0" borderId="1" xfId="0" applyNumberFormat="1" applyFont="1" applyBorder="1" applyAlignment="1" applyProtection="1">
      <alignment horizontal="center" vertical="distributed"/>
      <protection locked="0"/>
    </xf>
    <xf numFmtId="186" fontId="2" fillId="0" borderId="2" xfId="0" applyNumberFormat="1" applyFont="1" applyBorder="1" applyAlignment="1" applyProtection="1">
      <alignment horizontal="center" vertical="distributed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194" fontId="2" fillId="0" borderId="1" xfId="0" applyNumberFormat="1" applyFont="1" applyBorder="1" applyAlignment="1" applyProtection="1">
      <alignment horizontal="center" vertical="center" wrapText="1"/>
      <protection locked="0"/>
    </xf>
    <xf numFmtId="194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13"/>
    <cellStyle name="_Book1" xfId="16"/>
    <cellStyle name="_Book1_1" xfId="11"/>
    <cellStyle name="_Book1_2" xfId="18"/>
    <cellStyle name="_ET_STYLE_NoName_00_" xfId="10"/>
    <cellStyle name="_ET_STYLE_NoName_00__Book1" xfId="7"/>
    <cellStyle name="_ET_STYLE_NoName_00__Book1_1" xfId="19"/>
    <cellStyle name="_ET_STYLE_NoName_00__Sheet3" xfId="8"/>
    <cellStyle name="_弱电系统设备配置报价清单" xfId="15"/>
    <cellStyle name="0,0_x000d_&#10;NA_x000d_&#10;" xfId="21"/>
    <cellStyle name="6mal" xfId="12"/>
    <cellStyle name="Accent1" xfId="22"/>
    <cellStyle name="Accent1 - 20%" xfId="20"/>
    <cellStyle name="Accent1 - 40%" xfId="23"/>
    <cellStyle name="Accent1 - 60%" xfId="24"/>
    <cellStyle name="Accent2" xfId="25"/>
    <cellStyle name="Accent2 - 20%" xfId="17"/>
    <cellStyle name="Accent2 - 40%" xfId="2"/>
    <cellStyle name="Accent2 - 60%" xfId="5"/>
    <cellStyle name="Accent3" xfId="26"/>
    <cellStyle name="Accent3 - 20%" xfId="27"/>
    <cellStyle name="Accent3 - 40%" xfId="29"/>
    <cellStyle name="Accent3 - 60%" xfId="31"/>
    <cellStyle name="Accent4" xfId="32"/>
    <cellStyle name="Accent4 - 20%" xfId="33"/>
    <cellStyle name="Accent4 - 40%" xfId="34"/>
    <cellStyle name="Accent4 - 60%" xfId="35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49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8"/>
    <cellStyle name="Moneda [0]_96 Risk" xfId="64"/>
    <cellStyle name="Moneda_96 Risk" xfId="65"/>
    <cellStyle name="Mon閠aire [0]_!!!GO" xfId="30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1"/>
    <cellStyle name="Percent [2]" xfId="73"/>
    <cellStyle name="Percent_!!!GO" xfId="74"/>
    <cellStyle name="Pourcentage_pldt" xfId="75"/>
    <cellStyle name="PSChar" xfId="14"/>
    <cellStyle name="PSDate" xfId="76"/>
    <cellStyle name="PSDec" xfId="77"/>
    <cellStyle name="PSHeading" xfId="78"/>
    <cellStyle name="PSInt" xfId="72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6"/>
    <cellStyle name="捠壿_Region Orders (2)" xfId="84"/>
    <cellStyle name="编号" xfId="85"/>
    <cellStyle name="标题1" xfId="86"/>
    <cellStyle name="表标题" xfId="87"/>
    <cellStyle name="部门" xfId="88"/>
    <cellStyle name="差_Book1" xfId="90"/>
    <cellStyle name="常规" xfId="0" builtinId="0"/>
    <cellStyle name="常规 5 2" xfId="9"/>
    <cellStyle name="超级链接" xfId="91"/>
    <cellStyle name="分级显示行_1_Book1" xfId="92"/>
    <cellStyle name="分级显示列_1_Book1" xfId="50"/>
    <cellStyle name="好_Book1" xfId="94"/>
    <cellStyle name="后继超级链接" xfId="93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强调 1" xfId="101"/>
    <cellStyle name="强调 2" xfId="102"/>
    <cellStyle name="强调 3" xfId="89"/>
    <cellStyle name="日期" xfId="4"/>
    <cellStyle name="商品名称" xfId="103"/>
    <cellStyle name="数量" xfId="104"/>
    <cellStyle name="样式 1" xfId="51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4.6.233\&#20840;&#20307;&#20154;&#21592;\02&#24179;&#34913;&#22788;\01&#36130;&#21147;&#21450;&#39044;&#20915;&#31639;&#25253;&#21578;\2018&#24180;\&#24180;&#21021;&#20154;&#20195;&#20250;\&#36807;&#31243;\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Open"/>
      <sheetName val="Toolbox"/>
      <sheetName val="国家"/>
      <sheetName val="G.1R-Shou COP Gf"/>
      <sheetName val="Financ. Overview"/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Sheet1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O17" sqref="O17"/>
    </sheetView>
  </sheetViews>
  <sheetFormatPr defaultColWidth="9" defaultRowHeight="14.25"/>
  <cols>
    <col min="1" max="1" width="34.125" style="1" customWidth="1"/>
    <col min="2" max="2" width="12" style="3" customWidth="1"/>
    <col min="3" max="3" width="11.75" style="3" customWidth="1"/>
    <col min="4" max="4" width="12.75" style="3" customWidth="1"/>
    <col min="5" max="5" width="10.125" style="3" customWidth="1"/>
    <col min="6" max="6" width="11.625" style="3" customWidth="1"/>
    <col min="7" max="7" width="11.25" style="29" customWidth="1"/>
    <col min="8" max="8" width="10.75" style="30" customWidth="1"/>
    <col min="9" max="11" width="9" style="3"/>
    <col min="12" max="12" width="10.5" style="3" bestFit="1" customWidth="1"/>
    <col min="13" max="13" width="9" style="3"/>
    <col min="14" max="15" width="9" style="4"/>
    <col min="16" max="16384" width="9" style="1"/>
  </cols>
  <sheetData>
    <row r="1" spans="1:15" ht="25.5" customHeight="1">
      <c r="A1" s="71" t="s">
        <v>21</v>
      </c>
      <c r="B1" s="72"/>
      <c r="C1" s="72"/>
      <c r="D1" s="72"/>
      <c r="E1" s="72"/>
      <c r="F1" s="72"/>
      <c r="G1" s="72"/>
      <c r="H1" s="72"/>
    </row>
    <row r="2" spans="1:15" ht="25.5" customHeight="1">
      <c r="A2" s="31"/>
      <c r="B2" s="32"/>
      <c r="C2" s="32"/>
      <c r="D2" s="32"/>
      <c r="E2" s="32"/>
      <c r="F2" s="33"/>
      <c r="G2" s="34" t="s">
        <v>0</v>
      </c>
      <c r="H2" s="36"/>
    </row>
    <row r="3" spans="1:15" s="2" customFormat="1" ht="15" customHeight="1">
      <c r="A3" s="75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3" t="s">
        <v>7</v>
      </c>
      <c r="H3" s="74"/>
      <c r="I3" s="10"/>
      <c r="J3" s="10"/>
      <c r="K3" s="10"/>
      <c r="L3" s="10"/>
      <c r="M3" s="10"/>
      <c r="N3" s="37"/>
      <c r="O3" s="37"/>
    </row>
    <row r="4" spans="1:15" s="2" customFormat="1" ht="15" customHeight="1">
      <c r="A4" s="76"/>
      <c r="B4" s="78"/>
      <c r="C4" s="78"/>
      <c r="D4" s="78"/>
      <c r="E4" s="78"/>
      <c r="F4" s="78"/>
      <c r="G4" s="35" t="s">
        <v>8</v>
      </c>
      <c r="H4" s="25" t="s">
        <v>9</v>
      </c>
      <c r="I4" s="10"/>
      <c r="J4" s="10"/>
      <c r="K4" s="10"/>
      <c r="L4" s="10"/>
      <c r="M4" s="10"/>
      <c r="N4" s="37"/>
      <c r="O4" s="37"/>
    </row>
    <row r="5" spans="1:15" s="28" customFormat="1" ht="21.75" customHeight="1">
      <c r="A5" s="60" t="s">
        <v>10</v>
      </c>
      <c r="B5" s="47">
        <f>B6+B38</f>
        <v>0</v>
      </c>
      <c r="C5" s="47">
        <f>C6+C38</f>
        <v>12244</v>
      </c>
      <c r="D5" s="6">
        <f>D6+D38</f>
        <v>12244</v>
      </c>
      <c r="E5" s="7">
        <f>IF(B5&lt;&gt;0,ROUND(D5/B5,4)*100,0)</f>
        <v>0</v>
      </c>
      <c r="F5" s="50">
        <f>F6+F38</f>
        <v>6703</v>
      </c>
      <c r="G5" s="51">
        <f>D5-F5</f>
        <v>5541</v>
      </c>
      <c r="H5" s="52">
        <f t="shared" ref="H5:H36" si="0">G5/F5*100</f>
        <v>82.664478591675376</v>
      </c>
      <c r="I5" s="38"/>
      <c r="J5" s="38"/>
      <c r="K5" s="38"/>
      <c r="L5" s="38"/>
      <c r="M5" s="38"/>
      <c r="N5" s="39"/>
      <c r="O5" s="39"/>
    </row>
    <row r="6" spans="1:15" s="28" customFormat="1" ht="21.75" customHeight="1">
      <c r="A6" s="5" t="s">
        <v>11</v>
      </c>
      <c r="B6" s="47">
        <f>B7+B24</f>
        <v>0</v>
      </c>
      <c r="C6" s="47">
        <f>C7+C24</f>
        <v>6162</v>
      </c>
      <c r="D6" s="6">
        <f>D7+D24</f>
        <v>6162</v>
      </c>
      <c r="E6" s="7">
        <f>IF(B6&lt;&gt;0,ROUND(D6/B6,4)*100,0)</f>
        <v>0</v>
      </c>
      <c r="F6" s="50">
        <f>F7+F24</f>
        <v>6423</v>
      </c>
      <c r="G6" s="51">
        <f t="shared" ref="G6:G38" si="1">D6-F6</f>
        <v>-261</v>
      </c>
      <c r="H6" s="69">
        <f t="shared" si="0"/>
        <v>-4.0635217188229804</v>
      </c>
      <c r="I6" s="38"/>
      <c r="J6" s="38"/>
      <c r="K6" s="38"/>
      <c r="L6" s="38"/>
      <c r="M6" s="38"/>
      <c r="N6" s="39"/>
      <c r="O6" s="39"/>
    </row>
    <row r="7" spans="1:15" s="28" customFormat="1" ht="21.75" customHeight="1">
      <c r="A7" s="5" t="s">
        <v>23</v>
      </c>
      <c r="B7" s="47">
        <f>SUM(B8:B23)</f>
        <v>0</v>
      </c>
      <c r="C7" s="47">
        <f>SUM(C8:C23)</f>
        <v>4320</v>
      </c>
      <c r="D7" s="6">
        <f>SUM(D8:D23)</f>
        <v>4320</v>
      </c>
      <c r="E7" s="7">
        <f>IF(B7&lt;&gt;0,ROUND(D7/B7,4)*100,0)</f>
        <v>0</v>
      </c>
      <c r="F7" s="50">
        <f>SUM(F8:F23)</f>
        <v>6057</v>
      </c>
      <c r="G7" s="51">
        <f t="shared" si="1"/>
        <v>-1737</v>
      </c>
      <c r="H7" s="69">
        <f t="shared" si="0"/>
        <v>-28.677563150074292</v>
      </c>
      <c r="I7" s="38"/>
      <c r="J7" s="38"/>
      <c r="K7" s="38"/>
      <c r="L7" s="38"/>
      <c r="M7" s="38"/>
      <c r="N7" s="39"/>
      <c r="O7" s="39"/>
    </row>
    <row r="8" spans="1:15" s="16" customFormat="1" ht="21.75" customHeight="1">
      <c r="A8" s="62" t="s">
        <v>34</v>
      </c>
      <c r="B8" s="9"/>
      <c r="C8" s="53">
        <v>2310</v>
      </c>
      <c r="D8" s="53">
        <v>2310</v>
      </c>
      <c r="E8" s="7">
        <f>IF(B8&lt;&gt;0,ROUND(D8/B8,4)*100,0)</f>
        <v>0</v>
      </c>
      <c r="F8" s="53">
        <v>2301</v>
      </c>
      <c r="G8" s="54">
        <f t="shared" si="1"/>
        <v>9</v>
      </c>
      <c r="H8" s="70">
        <f>G8/F8*100</f>
        <v>0.39113428943937423</v>
      </c>
      <c r="I8" s="40"/>
      <c r="J8" s="40"/>
      <c r="K8" s="40"/>
      <c r="L8" s="40"/>
      <c r="M8" s="40"/>
      <c r="N8" s="41"/>
      <c r="O8" s="41"/>
    </row>
    <row r="9" spans="1:15" s="16" customFormat="1" ht="21.75" customHeight="1">
      <c r="A9" s="62" t="s">
        <v>35</v>
      </c>
      <c r="B9" s="9"/>
      <c r="C9" s="53">
        <v>354</v>
      </c>
      <c r="D9" s="53">
        <v>354</v>
      </c>
      <c r="E9" s="7">
        <f t="shared" ref="E9:E38" si="2">IF(B9&lt;&gt;0,ROUND(D9/B9,4)*100,0)</f>
        <v>0</v>
      </c>
      <c r="F9" s="53">
        <v>314</v>
      </c>
      <c r="G9" s="54">
        <f t="shared" si="1"/>
        <v>40</v>
      </c>
      <c r="H9" s="70">
        <f t="shared" si="0"/>
        <v>12.738853503184714</v>
      </c>
      <c r="I9" s="40"/>
      <c r="J9" s="40"/>
      <c r="K9" s="40"/>
      <c r="L9" s="40"/>
      <c r="M9" s="40"/>
      <c r="N9" s="41"/>
      <c r="O9" s="41"/>
    </row>
    <row r="10" spans="1:15" s="16" customFormat="1" ht="21.75" customHeight="1">
      <c r="A10" s="62" t="s">
        <v>36</v>
      </c>
      <c r="B10" s="9"/>
      <c r="C10" s="53"/>
      <c r="D10" s="53"/>
      <c r="E10" s="7">
        <f t="shared" si="2"/>
        <v>0</v>
      </c>
      <c r="F10" s="53"/>
      <c r="G10" s="54">
        <f t="shared" si="1"/>
        <v>0</v>
      </c>
      <c r="H10" s="70"/>
      <c r="I10" s="40"/>
      <c r="J10" s="40"/>
      <c r="K10" s="40"/>
      <c r="L10" s="40"/>
      <c r="M10" s="40"/>
      <c r="N10" s="41"/>
      <c r="O10" s="41"/>
    </row>
    <row r="11" spans="1:15" s="16" customFormat="1" ht="21.75" customHeight="1">
      <c r="A11" s="62" t="s">
        <v>37</v>
      </c>
      <c r="B11" s="9"/>
      <c r="C11" s="53">
        <v>167</v>
      </c>
      <c r="D11" s="53">
        <v>167</v>
      </c>
      <c r="E11" s="7">
        <f t="shared" si="2"/>
        <v>0</v>
      </c>
      <c r="F11" s="53">
        <v>218</v>
      </c>
      <c r="G11" s="54">
        <f t="shared" si="1"/>
        <v>-51</v>
      </c>
      <c r="H11" s="70">
        <f t="shared" si="0"/>
        <v>-23.394495412844037</v>
      </c>
      <c r="I11" s="40"/>
      <c r="J11" s="40"/>
      <c r="K11" s="40"/>
      <c r="L11" s="40"/>
      <c r="M11" s="40"/>
      <c r="N11" s="41"/>
      <c r="O11" s="41"/>
    </row>
    <row r="12" spans="1:15" s="16" customFormat="1" ht="21.75" customHeight="1">
      <c r="A12" s="62" t="s">
        <v>38</v>
      </c>
      <c r="B12" s="9"/>
      <c r="C12" s="53">
        <v>1</v>
      </c>
      <c r="D12" s="53">
        <v>1</v>
      </c>
      <c r="E12" s="7">
        <f t="shared" si="2"/>
        <v>0</v>
      </c>
      <c r="F12" s="53">
        <v>4</v>
      </c>
      <c r="G12" s="54">
        <f t="shared" si="1"/>
        <v>-3</v>
      </c>
      <c r="H12" s="70">
        <f t="shared" si="0"/>
        <v>-75</v>
      </c>
      <c r="I12" s="40"/>
      <c r="J12" s="40"/>
      <c r="K12" s="40"/>
      <c r="L12" s="40"/>
      <c r="M12" s="40"/>
      <c r="N12" s="41"/>
      <c r="O12" s="41"/>
    </row>
    <row r="13" spans="1:15" s="16" customFormat="1" ht="21.75" customHeight="1">
      <c r="A13" s="62" t="s">
        <v>39</v>
      </c>
      <c r="B13" s="9"/>
      <c r="C13" s="53">
        <v>389</v>
      </c>
      <c r="D13" s="53">
        <v>389</v>
      </c>
      <c r="E13" s="7">
        <f t="shared" si="2"/>
        <v>0</v>
      </c>
      <c r="F13" s="53">
        <v>496</v>
      </c>
      <c r="G13" s="54">
        <f t="shared" si="1"/>
        <v>-107</v>
      </c>
      <c r="H13" s="70">
        <f t="shared" si="0"/>
        <v>-21.572580645161292</v>
      </c>
      <c r="I13" s="40"/>
      <c r="J13" s="40"/>
      <c r="K13" s="40"/>
      <c r="L13" s="40"/>
      <c r="M13" s="40"/>
      <c r="N13" s="41"/>
      <c r="O13" s="41"/>
    </row>
    <row r="14" spans="1:15" s="16" customFormat="1" ht="21.75" customHeight="1">
      <c r="A14" s="62" t="s">
        <v>40</v>
      </c>
      <c r="B14" s="9"/>
      <c r="C14" s="53">
        <v>85</v>
      </c>
      <c r="D14" s="53">
        <v>85</v>
      </c>
      <c r="E14" s="7">
        <f t="shared" si="2"/>
        <v>0</v>
      </c>
      <c r="F14" s="53">
        <v>103</v>
      </c>
      <c r="G14" s="54">
        <f t="shared" si="1"/>
        <v>-18</v>
      </c>
      <c r="H14" s="70">
        <f t="shared" si="0"/>
        <v>-17.475728155339805</v>
      </c>
      <c r="I14" s="40"/>
      <c r="J14" s="40"/>
      <c r="K14" s="40"/>
      <c r="L14" s="40"/>
      <c r="M14" s="40"/>
      <c r="N14" s="41"/>
      <c r="O14" s="41"/>
    </row>
    <row r="15" spans="1:15" s="16" customFormat="1" ht="21.75" customHeight="1">
      <c r="A15" s="62" t="s">
        <v>41</v>
      </c>
      <c r="B15" s="9"/>
      <c r="C15" s="53">
        <v>492</v>
      </c>
      <c r="D15" s="53">
        <v>492</v>
      </c>
      <c r="E15" s="7">
        <f t="shared" si="2"/>
        <v>0</v>
      </c>
      <c r="F15" s="53">
        <v>196</v>
      </c>
      <c r="G15" s="54">
        <f t="shared" si="1"/>
        <v>296</v>
      </c>
      <c r="H15" s="70">
        <f t="shared" si="0"/>
        <v>151.0204081632653</v>
      </c>
      <c r="I15" s="40"/>
      <c r="J15" s="40"/>
      <c r="K15" s="40"/>
      <c r="L15" s="40"/>
      <c r="M15" s="40"/>
      <c r="N15" s="41"/>
      <c r="O15" s="41"/>
    </row>
    <row r="16" spans="1:15" s="16" customFormat="1" ht="21.75" customHeight="1">
      <c r="A16" s="62" t="s">
        <v>77</v>
      </c>
      <c r="B16" s="9"/>
      <c r="C16" s="53">
        <v>5</v>
      </c>
      <c r="D16" s="53">
        <v>5</v>
      </c>
      <c r="E16" s="7">
        <f t="shared" si="2"/>
        <v>0</v>
      </c>
      <c r="F16" s="53"/>
      <c r="G16" s="54">
        <f t="shared" si="1"/>
        <v>5</v>
      </c>
      <c r="H16" s="70"/>
      <c r="I16" s="40"/>
      <c r="J16" s="40"/>
      <c r="K16" s="40"/>
      <c r="L16" s="40"/>
      <c r="M16" s="40"/>
      <c r="N16" s="41"/>
      <c r="O16" s="41"/>
    </row>
    <row r="17" spans="1:15" s="16" customFormat="1" ht="21.75" customHeight="1">
      <c r="A17" s="62" t="s">
        <v>42</v>
      </c>
      <c r="B17" s="9"/>
      <c r="C17" s="53">
        <v>157</v>
      </c>
      <c r="D17" s="53">
        <v>157</v>
      </c>
      <c r="E17" s="7">
        <f t="shared" si="2"/>
        <v>0</v>
      </c>
      <c r="F17" s="53">
        <v>759</v>
      </c>
      <c r="G17" s="54">
        <f t="shared" si="1"/>
        <v>-602</v>
      </c>
      <c r="H17" s="70">
        <f t="shared" si="0"/>
        <v>-79.314888010540187</v>
      </c>
      <c r="I17" s="40"/>
      <c r="J17" s="40"/>
      <c r="K17" s="40"/>
      <c r="L17" s="40"/>
      <c r="M17" s="40"/>
      <c r="N17" s="41"/>
      <c r="O17" s="41"/>
    </row>
    <row r="18" spans="1:15" s="16" customFormat="1" ht="21.75" customHeight="1">
      <c r="A18" s="62" t="s">
        <v>43</v>
      </c>
      <c r="B18" s="9"/>
      <c r="C18" s="53">
        <v>285</v>
      </c>
      <c r="D18" s="53">
        <v>285</v>
      </c>
      <c r="E18" s="7">
        <f t="shared" si="2"/>
        <v>0</v>
      </c>
      <c r="F18" s="53">
        <v>251</v>
      </c>
      <c r="G18" s="54">
        <f t="shared" si="1"/>
        <v>34</v>
      </c>
      <c r="H18" s="70">
        <f t="shared" si="0"/>
        <v>13.545816733067728</v>
      </c>
      <c r="I18" s="40"/>
      <c r="J18" s="40"/>
      <c r="K18" s="40"/>
      <c r="L18" s="40"/>
      <c r="M18" s="40"/>
      <c r="N18" s="41"/>
      <c r="O18" s="41"/>
    </row>
    <row r="19" spans="1:15" s="16" customFormat="1" ht="21.75" customHeight="1">
      <c r="A19" s="62" t="s">
        <v>44</v>
      </c>
      <c r="B19" s="9"/>
      <c r="C19" s="53"/>
      <c r="D19" s="53"/>
      <c r="E19" s="7">
        <f t="shared" si="2"/>
        <v>0</v>
      </c>
      <c r="F19" s="53"/>
      <c r="G19" s="55">
        <f t="shared" si="1"/>
        <v>0</v>
      </c>
      <c r="H19" s="70"/>
      <c r="I19" s="40"/>
      <c r="J19" s="40"/>
      <c r="K19" s="40"/>
      <c r="L19" s="40"/>
      <c r="M19" s="40"/>
      <c r="N19" s="41"/>
      <c r="O19" s="41"/>
    </row>
    <row r="20" spans="1:15" s="16" customFormat="1" ht="21.75" customHeight="1">
      <c r="A20" s="62" t="s">
        <v>45</v>
      </c>
      <c r="B20" s="9"/>
      <c r="C20" s="53">
        <v>47</v>
      </c>
      <c r="D20" s="53">
        <v>47</v>
      </c>
      <c r="E20" s="7">
        <f t="shared" si="2"/>
        <v>0</v>
      </c>
      <c r="F20" s="53">
        <v>1393</v>
      </c>
      <c r="G20" s="54">
        <f t="shared" si="1"/>
        <v>-1346</v>
      </c>
      <c r="H20" s="70">
        <f t="shared" si="0"/>
        <v>-96.625987078248386</v>
      </c>
      <c r="I20" s="40"/>
      <c r="J20" s="40"/>
      <c r="K20" s="40"/>
      <c r="L20" s="40"/>
      <c r="M20" s="40"/>
      <c r="N20" s="41"/>
      <c r="O20" s="41"/>
    </row>
    <row r="21" spans="1:15" s="16" customFormat="1" ht="21.75" customHeight="1">
      <c r="A21" s="62" t="s">
        <v>46</v>
      </c>
      <c r="B21" s="9"/>
      <c r="C21" s="53"/>
      <c r="D21" s="53"/>
      <c r="E21" s="7">
        <f t="shared" si="2"/>
        <v>0</v>
      </c>
      <c r="F21" s="53"/>
      <c r="G21" s="55">
        <f t="shared" ref="G21:G23" si="3">D21-F21</f>
        <v>0</v>
      </c>
      <c r="H21" s="70"/>
      <c r="I21" s="40"/>
      <c r="J21" s="40"/>
      <c r="K21" s="40"/>
      <c r="L21" s="40"/>
      <c r="M21" s="40"/>
      <c r="N21" s="41"/>
      <c r="O21" s="41"/>
    </row>
    <row r="22" spans="1:15" s="16" customFormat="1" ht="21.75" customHeight="1">
      <c r="A22" s="62" t="s">
        <v>47</v>
      </c>
      <c r="B22" s="9"/>
      <c r="C22" s="53">
        <v>28</v>
      </c>
      <c r="D22" s="53">
        <v>28</v>
      </c>
      <c r="E22" s="7">
        <f t="shared" si="2"/>
        <v>0</v>
      </c>
      <c r="F22" s="53">
        <v>22</v>
      </c>
      <c r="G22" s="54">
        <f t="shared" si="3"/>
        <v>6</v>
      </c>
      <c r="H22" s="70">
        <f t="shared" si="0"/>
        <v>27.27272727272727</v>
      </c>
      <c r="I22" s="40"/>
      <c r="J22" s="40"/>
      <c r="K22" s="40"/>
      <c r="L22" s="40"/>
      <c r="M22" s="40"/>
      <c r="N22" s="41"/>
      <c r="O22" s="41"/>
    </row>
    <row r="23" spans="1:15" s="16" customFormat="1" ht="21.75" customHeight="1">
      <c r="A23" s="62" t="s">
        <v>48</v>
      </c>
      <c r="B23" s="9"/>
      <c r="C23" s="45"/>
      <c r="D23" s="53"/>
      <c r="E23" s="7">
        <f t="shared" si="2"/>
        <v>0</v>
      </c>
      <c r="F23" s="53"/>
      <c r="G23" s="55">
        <f t="shared" si="3"/>
        <v>0</v>
      </c>
      <c r="H23" s="70"/>
      <c r="I23" s="40"/>
      <c r="J23" s="40"/>
      <c r="K23" s="40"/>
      <c r="L23" s="40"/>
      <c r="M23" s="40"/>
      <c r="N23" s="41"/>
      <c r="O23" s="41"/>
    </row>
    <row r="24" spans="1:15" s="28" customFormat="1" ht="28.5" customHeight="1">
      <c r="A24" s="5" t="s">
        <v>12</v>
      </c>
      <c r="B24" s="47">
        <f>SUM(B25,B31:B37)</f>
        <v>0</v>
      </c>
      <c r="C24" s="47">
        <f>SUM(C25,C31:C37)</f>
        <v>1842</v>
      </c>
      <c r="D24" s="6">
        <f>SUM(D25,D31:D37)</f>
        <v>1842</v>
      </c>
      <c r="E24" s="7">
        <f t="shared" si="2"/>
        <v>0</v>
      </c>
      <c r="F24" s="56">
        <f>SUM(F25,F31:F37)</f>
        <v>366</v>
      </c>
      <c r="G24" s="51">
        <f t="shared" si="1"/>
        <v>1476</v>
      </c>
      <c r="H24" s="69">
        <f t="shared" si="0"/>
        <v>403.27868852459011</v>
      </c>
      <c r="I24" s="38"/>
      <c r="J24" s="38"/>
      <c r="K24" s="38"/>
      <c r="L24" s="38"/>
      <c r="M24" s="38"/>
      <c r="N24" s="39"/>
      <c r="O24" s="39"/>
    </row>
    <row r="25" spans="1:15" s="16" customFormat="1" ht="28.5" customHeight="1">
      <c r="A25" s="62" t="s">
        <v>28</v>
      </c>
      <c r="B25" s="9">
        <f>SUM(B26:B30)</f>
        <v>0</v>
      </c>
      <c r="C25" s="9">
        <f t="shared" ref="C25:D25" si="4">SUM(C26:C30)</f>
        <v>122</v>
      </c>
      <c r="D25" s="9">
        <f t="shared" si="4"/>
        <v>122</v>
      </c>
      <c r="E25" s="7">
        <f t="shared" si="2"/>
        <v>0</v>
      </c>
      <c r="F25" s="56">
        <f>SUM(F26:F30)</f>
        <v>152</v>
      </c>
      <c r="G25" s="54">
        <f t="shared" si="1"/>
        <v>-30</v>
      </c>
      <c r="H25" s="70">
        <f t="shared" si="0"/>
        <v>-19.736842105263158</v>
      </c>
      <c r="I25" s="40"/>
      <c r="J25" s="40"/>
      <c r="K25" s="40"/>
      <c r="L25" s="40"/>
      <c r="M25" s="40"/>
      <c r="N25" s="41"/>
      <c r="O25" s="41"/>
    </row>
    <row r="26" spans="1:15" s="16" customFormat="1" ht="28.5" customHeight="1">
      <c r="A26" s="61" t="s">
        <v>24</v>
      </c>
      <c r="B26" s="9"/>
      <c r="C26" s="53">
        <v>118</v>
      </c>
      <c r="D26" s="53">
        <v>118</v>
      </c>
      <c r="E26" s="7">
        <f t="shared" si="2"/>
        <v>0</v>
      </c>
      <c r="F26" s="53">
        <v>152</v>
      </c>
      <c r="G26" s="54">
        <f t="shared" si="1"/>
        <v>-34</v>
      </c>
      <c r="H26" s="70">
        <f t="shared" si="0"/>
        <v>-22.368421052631579</v>
      </c>
      <c r="I26" s="40"/>
      <c r="J26" s="40"/>
      <c r="K26" s="40"/>
      <c r="L26" s="40"/>
      <c r="M26" s="40"/>
      <c r="N26" s="41"/>
      <c r="O26" s="41"/>
    </row>
    <row r="27" spans="1:15" s="16" customFormat="1" ht="28.5" customHeight="1">
      <c r="A27" s="62" t="s">
        <v>27</v>
      </c>
      <c r="B27" s="9"/>
      <c r="C27" s="53">
        <v>4</v>
      </c>
      <c r="D27" s="53">
        <v>4</v>
      </c>
      <c r="E27" s="7">
        <f t="shared" si="2"/>
        <v>0</v>
      </c>
      <c r="F27" s="53"/>
      <c r="G27" s="54">
        <f t="shared" si="1"/>
        <v>4</v>
      </c>
      <c r="H27" s="70"/>
      <c r="I27" s="40"/>
      <c r="J27" s="40"/>
      <c r="K27" s="40"/>
      <c r="L27" s="40"/>
      <c r="M27" s="40"/>
      <c r="N27" s="41"/>
      <c r="O27" s="41"/>
    </row>
    <row r="28" spans="1:15" s="16" customFormat="1" ht="28.5" customHeight="1">
      <c r="A28" s="61" t="s">
        <v>25</v>
      </c>
      <c r="B28" s="9"/>
      <c r="C28" s="53"/>
      <c r="D28" s="53"/>
      <c r="E28" s="7">
        <f t="shared" si="2"/>
        <v>0</v>
      </c>
      <c r="F28" s="53"/>
      <c r="G28" s="55">
        <f t="shared" si="1"/>
        <v>0</v>
      </c>
      <c r="H28" s="70"/>
      <c r="I28" s="40"/>
      <c r="J28" s="40"/>
      <c r="K28" s="40"/>
      <c r="L28" s="40"/>
      <c r="M28" s="40"/>
      <c r="N28" s="41"/>
      <c r="O28" s="41"/>
    </row>
    <row r="29" spans="1:15" s="16" customFormat="1" ht="28.5" customHeight="1">
      <c r="A29" s="61" t="s">
        <v>26</v>
      </c>
      <c r="B29" s="9"/>
      <c r="C29" s="53"/>
      <c r="D29" s="53"/>
      <c r="E29" s="7">
        <f t="shared" si="2"/>
        <v>0</v>
      </c>
      <c r="F29" s="53"/>
      <c r="G29" s="55">
        <f t="shared" si="1"/>
        <v>0</v>
      </c>
      <c r="H29" s="70"/>
      <c r="I29" s="40"/>
      <c r="J29" s="40"/>
      <c r="K29" s="40"/>
      <c r="L29" s="40"/>
      <c r="M29" s="40"/>
      <c r="N29" s="41"/>
      <c r="O29" s="41"/>
    </row>
    <row r="30" spans="1:15" s="16" customFormat="1" ht="28.5" customHeight="1">
      <c r="A30" s="62" t="s">
        <v>13</v>
      </c>
      <c r="B30" s="9"/>
      <c r="C30" s="53"/>
      <c r="D30" s="53"/>
      <c r="E30" s="7">
        <f t="shared" si="2"/>
        <v>0</v>
      </c>
      <c r="F30" s="53"/>
      <c r="G30" s="55">
        <f t="shared" si="1"/>
        <v>0</v>
      </c>
      <c r="H30" s="70"/>
      <c r="I30" s="40"/>
      <c r="J30" s="40"/>
      <c r="K30" s="40"/>
      <c r="L30" s="40"/>
      <c r="M30" s="40"/>
      <c r="N30" s="41"/>
      <c r="O30" s="41"/>
    </row>
    <row r="31" spans="1:15" s="16" customFormat="1" ht="28.5" customHeight="1">
      <c r="A31" s="62" t="s">
        <v>29</v>
      </c>
      <c r="B31" s="9"/>
      <c r="C31" s="57">
        <v>13</v>
      </c>
      <c r="D31" s="57">
        <v>13</v>
      </c>
      <c r="E31" s="7">
        <f t="shared" si="2"/>
        <v>0</v>
      </c>
      <c r="F31" s="57">
        <v>9</v>
      </c>
      <c r="G31" s="55">
        <f t="shared" si="1"/>
        <v>4</v>
      </c>
      <c r="H31" s="70">
        <f t="shared" si="0"/>
        <v>44.444444444444443</v>
      </c>
      <c r="I31" s="40"/>
      <c r="J31" s="40"/>
      <c r="K31" s="40"/>
      <c r="L31" s="40"/>
      <c r="M31" s="40"/>
      <c r="N31" s="41"/>
      <c r="O31" s="41"/>
    </row>
    <row r="32" spans="1:15" s="16" customFormat="1" ht="28.5" customHeight="1">
      <c r="A32" s="62" t="s">
        <v>30</v>
      </c>
      <c r="B32" s="9"/>
      <c r="C32" s="8">
        <v>8</v>
      </c>
      <c r="D32" s="8">
        <v>8</v>
      </c>
      <c r="E32" s="7">
        <f t="shared" si="2"/>
        <v>0</v>
      </c>
      <c r="F32" s="8">
        <v>2</v>
      </c>
      <c r="G32" s="55">
        <f t="shared" si="1"/>
        <v>6</v>
      </c>
      <c r="H32" s="70">
        <f t="shared" si="0"/>
        <v>300</v>
      </c>
      <c r="I32" s="40"/>
      <c r="J32" s="40"/>
      <c r="K32" s="40"/>
      <c r="L32" s="40"/>
      <c r="M32" s="40"/>
      <c r="N32" s="41"/>
      <c r="O32" s="41"/>
    </row>
    <row r="33" spans="1:15" s="16" customFormat="1" ht="28.5" customHeight="1">
      <c r="A33" s="62" t="s">
        <v>31</v>
      </c>
      <c r="B33" s="9"/>
      <c r="C33" s="8"/>
      <c r="D33" s="8"/>
      <c r="E33" s="7">
        <f t="shared" si="2"/>
        <v>0</v>
      </c>
      <c r="F33" s="8"/>
      <c r="G33" s="55">
        <f t="shared" si="1"/>
        <v>0</v>
      </c>
      <c r="H33" s="70"/>
      <c r="I33" s="40"/>
      <c r="J33" s="40"/>
      <c r="K33" s="40"/>
      <c r="L33" s="40"/>
      <c r="M33" s="40"/>
      <c r="N33" s="41"/>
      <c r="O33" s="41"/>
    </row>
    <row r="34" spans="1:15" s="16" customFormat="1" ht="28.5" customHeight="1">
      <c r="A34" s="63" t="s">
        <v>32</v>
      </c>
      <c r="B34" s="9"/>
      <c r="C34" s="58">
        <v>10</v>
      </c>
      <c r="D34" s="58">
        <v>10</v>
      </c>
      <c r="E34" s="7">
        <f t="shared" si="2"/>
        <v>0</v>
      </c>
      <c r="F34" s="58">
        <v>3</v>
      </c>
      <c r="G34" s="54">
        <f t="shared" si="1"/>
        <v>7</v>
      </c>
      <c r="H34" s="70">
        <f t="shared" si="0"/>
        <v>233.33333333333334</v>
      </c>
      <c r="I34" s="40"/>
      <c r="J34" s="40"/>
      <c r="K34" s="40"/>
      <c r="L34" s="49"/>
      <c r="M34" s="40"/>
      <c r="N34" s="41"/>
      <c r="O34" s="41"/>
    </row>
    <row r="35" spans="1:15" s="16" customFormat="1" ht="28.5" customHeight="1">
      <c r="A35" s="62" t="s">
        <v>49</v>
      </c>
      <c r="B35" s="9"/>
      <c r="C35" s="53"/>
      <c r="D35" s="53"/>
      <c r="E35" s="7"/>
      <c r="F35" s="53"/>
      <c r="G35" s="55"/>
      <c r="H35" s="70"/>
      <c r="I35" s="40"/>
      <c r="J35" s="40"/>
      <c r="K35" s="40"/>
      <c r="L35" s="40"/>
      <c r="M35" s="40"/>
      <c r="N35" s="41"/>
      <c r="O35" s="41"/>
    </row>
    <row r="36" spans="1:15" s="16" customFormat="1" ht="28.5" customHeight="1">
      <c r="A36" s="62" t="s">
        <v>50</v>
      </c>
      <c r="B36" s="9"/>
      <c r="C36" s="53"/>
      <c r="D36" s="53"/>
      <c r="E36" s="7">
        <f t="shared" si="2"/>
        <v>0</v>
      </c>
      <c r="F36" s="53">
        <v>200</v>
      </c>
      <c r="G36" s="55">
        <f t="shared" si="1"/>
        <v>-200</v>
      </c>
      <c r="H36" s="70">
        <f t="shared" si="0"/>
        <v>-100</v>
      </c>
      <c r="I36" s="40"/>
      <c r="J36" s="40"/>
      <c r="K36" s="40"/>
      <c r="L36" s="40"/>
      <c r="M36" s="40"/>
      <c r="N36" s="41"/>
      <c r="O36" s="41"/>
    </row>
    <row r="37" spans="1:15" s="16" customFormat="1" ht="28.5" customHeight="1">
      <c r="A37" s="62" t="s">
        <v>33</v>
      </c>
      <c r="B37" s="9"/>
      <c r="C37" s="53">
        <v>1689</v>
      </c>
      <c r="D37" s="53">
        <v>1689</v>
      </c>
      <c r="E37" s="7">
        <f t="shared" si="2"/>
        <v>0</v>
      </c>
      <c r="F37" s="53"/>
      <c r="G37" s="54">
        <f t="shared" si="1"/>
        <v>1689</v>
      </c>
      <c r="H37" s="70"/>
      <c r="I37" s="40"/>
      <c r="J37" s="40"/>
      <c r="K37" s="40"/>
      <c r="L37" s="40"/>
      <c r="M37" s="40"/>
      <c r="N37" s="41"/>
      <c r="O37" s="41"/>
    </row>
    <row r="38" spans="1:15" s="16" customFormat="1" ht="28.5" customHeight="1">
      <c r="A38" s="64" t="s">
        <v>14</v>
      </c>
      <c r="B38" s="59"/>
      <c r="C38" s="56">
        <v>6082</v>
      </c>
      <c r="D38" s="56">
        <v>6082</v>
      </c>
      <c r="E38" s="7">
        <f t="shared" si="2"/>
        <v>0</v>
      </c>
      <c r="F38" s="56">
        <v>280</v>
      </c>
      <c r="G38" s="54">
        <f t="shared" si="1"/>
        <v>5802</v>
      </c>
      <c r="H38" s="70">
        <f>G38/F38*100</f>
        <v>2072.1428571428573</v>
      </c>
      <c r="I38" s="40"/>
      <c r="J38" s="40"/>
      <c r="K38" s="40"/>
      <c r="L38" s="40"/>
      <c r="M38" s="40"/>
      <c r="N38" s="41"/>
      <c r="O38" s="41"/>
    </row>
  </sheetData>
  <mergeCells count="8">
    <mergeCell ref="A1:H1"/>
    <mergeCell ref="G3:H3"/>
    <mergeCell ref="A3:A4"/>
    <mergeCell ref="B3:B4"/>
    <mergeCell ref="C3:C4"/>
    <mergeCell ref="D3:D4"/>
    <mergeCell ref="E3:E4"/>
    <mergeCell ref="F3:F4"/>
  </mergeCells>
  <phoneticPr fontId="37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L16" sqref="L16"/>
    </sheetView>
  </sheetViews>
  <sheetFormatPr defaultColWidth="9" defaultRowHeight="14.25"/>
  <cols>
    <col min="1" max="1" width="32.75" style="12" customWidth="1"/>
    <col min="2" max="2" width="12.875" style="13" customWidth="1"/>
    <col min="3" max="3" width="11.625" style="13" customWidth="1"/>
    <col min="4" max="4" width="12" style="14" customWidth="1"/>
    <col min="5" max="5" width="12.5" style="13" customWidth="1"/>
    <col min="6" max="6" width="10.375" style="13" customWidth="1"/>
    <col min="7" max="7" width="11.625" style="14" customWidth="1"/>
    <col min="8" max="8" width="11.75" style="13" customWidth="1"/>
    <col min="9" max="9" width="10.625" style="15" customWidth="1"/>
    <col min="10" max="16384" width="9" style="12"/>
  </cols>
  <sheetData>
    <row r="1" spans="1:9" ht="24" customHeight="1">
      <c r="A1" s="79" t="s">
        <v>22</v>
      </c>
      <c r="B1" s="80"/>
      <c r="C1" s="80"/>
      <c r="D1" s="80"/>
      <c r="E1" s="80"/>
      <c r="F1" s="80"/>
      <c r="G1" s="80"/>
      <c r="H1" s="80"/>
      <c r="I1" s="80"/>
    </row>
    <row r="2" spans="1:9" ht="20.100000000000001" customHeight="1">
      <c r="A2" s="16"/>
      <c r="H2" s="23" t="s">
        <v>15</v>
      </c>
    </row>
    <row r="3" spans="1:9" s="11" customFormat="1" ht="19.5" customHeight="1">
      <c r="A3" s="75" t="s">
        <v>1</v>
      </c>
      <c r="B3" s="83" t="s">
        <v>20</v>
      </c>
      <c r="C3" s="75" t="s">
        <v>16</v>
      </c>
      <c r="D3" s="84" t="s">
        <v>17</v>
      </c>
      <c r="E3" s="75" t="s">
        <v>18</v>
      </c>
      <c r="F3" s="75" t="s">
        <v>5</v>
      </c>
      <c r="G3" s="84" t="s">
        <v>6</v>
      </c>
      <c r="H3" s="81" t="s">
        <v>7</v>
      </c>
      <c r="I3" s="82"/>
    </row>
    <row r="4" spans="1:9" s="11" customFormat="1" ht="19.5" customHeight="1">
      <c r="A4" s="76"/>
      <c r="B4" s="76"/>
      <c r="C4" s="76"/>
      <c r="D4" s="85"/>
      <c r="E4" s="76"/>
      <c r="F4" s="76"/>
      <c r="G4" s="85"/>
      <c r="H4" s="24" t="s">
        <v>8</v>
      </c>
      <c r="I4" s="25" t="s">
        <v>9</v>
      </c>
    </row>
    <row r="5" spans="1:9" ht="17.25" hidden="1" customHeight="1">
      <c r="A5" s="17" t="s">
        <v>19</v>
      </c>
      <c r="B5" s="18">
        <f>B6+B30</f>
        <v>0</v>
      </c>
      <c r="C5" s="18">
        <f>C6+C30</f>
        <v>0</v>
      </c>
      <c r="D5" s="18">
        <f>D6+D30</f>
        <v>19005</v>
      </c>
      <c r="E5" s="18">
        <f>E6+E30</f>
        <v>19005</v>
      </c>
      <c r="F5" s="27">
        <f>IF(B5&lt;&gt;0,ROUND(E5/B5,4)*100,0)</f>
        <v>0</v>
      </c>
      <c r="G5" s="18">
        <f>G6+G30</f>
        <v>21921</v>
      </c>
      <c r="H5" s="18">
        <f t="shared" ref="H5:H30" si="0">E5-G5</f>
        <v>-2916</v>
      </c>
      <c r="I5" s="27">
        <f>H5/G5*100</f>
        <v>-13.302312850691116</v>
      </c>
    </row>
    <row r="6" spans="1:9" ht="17.25" customHeight="1">
      <c r="A6" s="68" t="s">
        <v>54</v>
      </c>
      <c r="B6" s="18">
        <f>SUM(B7:B29)</f>
        <v>0</v>
      </c>
      <c r="C6" s="18">
        <f t="shared" ref="C6:E6" si="1">SUM(C7:C29)</f>
        <v>0</v>
      </c>
      <c r="D6" s="18">
        <f t="shared" si="1"/>
        <v>8304</v>
      </c>
      <c r="E6" s="18">
        <f t="shared" si="1"/>
        <v>8304</v>
      </c>
      <c r="F6" s="27">
        <f>IF(B6&lt;&gt;0,ROUND(E6/B6,4)*100,0)</f>
        <v>0</v>
      </c>
      <c r="G6" s="47">
        <f>SUM(G7:G29)</f>
        <v>7459</v>
      </c>
      <c r="H6" s="18">
        <f t="shared" si="0"/>
        <v>845</v>
      </c>
      <c r="I6" s="27">
        <f>H6/G6*100</f>
        <v>11.328596326585332</v>
      </c>
    </row>
    <row r="7" spans="1:9" ht="17.25" customHeight="1">
      <c r="A7" s="65" t="s">
        <v>57</v>
      </c>
      <c r="B7" s="19"/>
      <c r="C7" s="45"/>
      <c r="D7" s="45">
        <v>520</v>
      </c>
      <c r="E7" s="45">
        <v>520</v>
      </c>
      <c r="F7" s="26">
        <f>IF(B7&lt;&gt;0,ROUND(E7/B7,4)*100,0)</f>
        <v>0</v>
      </c>
      <c r="G7" s="45">
        <v>817</v>
      </c>
      <c r="H7" s="21">
        <f t="shared" si="0"/>
        <v>-297</v>
      </c>
      <c r="I7" s="26">
        <f t="shared" ref="I7:I30" si="2">H7/G7*100</f>
        <v>-36.352509179926564</v>
      </c>
    </row>
    <row r="8" spans="1:9" ht="17.25" customHeight="1">
      <c r="A8" s="66" t="s">
        <v>58</v>
      </c>
      <c r="B8" s="20"/>
      <c r="C8" s="45"/>
      <c r="D8" s="45"/>
      <c r="E8" s="45"/>
      <c r="F8" s="26">
        <f t="shared" ref="F8:F30" si="3">IF(B8&lt;&gt;0,ROUND(E8/B8,4)*100,0)</f>
        <v>0</v>
      </c>
      <c r="G8" s="45"/>
      <c r="H8" s="21">
        <f t="shared" si="0"/>
        <v>0</v>
      </c>
      <c r="I8" s="26"/>
    </row>
    <row r="9" spans="1:9" ht="17.25" customHeight="1">
      <c r="A9" s="66" t="s">
        <v>59</v>
      </c>
      <c r="B9" s="19"/>
      <c r="C9" s="45"/>
      <c r="D9" s="45"/>
      <c r="E9" s="45"/>
      <c r="F9" s="26">
        <f t="shared" si="3"/>
        <v>0</v>
      </c>
      <c r="G9" s="45"/>
      <c r="H9" s="21">
        <f t="shared" si="0"/>
        <v>0</v>
      </c>
      <c r="I9" s="26"/>
    </row>
    <row r="10" spans="1:9" ht="17.25" customHeight="1">
      <c r="A10" s="65" t="s">
        <v>60</v>
      </c>
      <c r="B10" s="19"/>
      <c r="C10" s="45"/>
      <c r="D10" s="45">
        <v>134</v>
      </c>
      <c r="E10" s="45">
        <v>134</v>
      </c>
      <c r="F10" s="26">
        <f t="shared" si="3"/>
        <v>0</v>
      </c>
      <c r="G10" s="45">
        <v>245</v>
      </c>
      <c r="H10" s="21">
        <f t="shared" si="0"/>
        <v>-111</v>
      </c>
      <c r="I10" s="26">
        <f t="shared" si="2"/>
        <v>-45.306122448979593</v>
      </c>
    </row>
    <row r="11" spans="1:9" ht="17.25" customHeight="1">
      <c r="A11" s="65" t="s">
        <v>61</v>
      </c>
      <c r="B11" s="19"/>
      <c r="C11" s="45"/>
      <c r="D11" s="45">
        <v>674</v>
      </c>
      <c r="E11" s="45">
        <v>674</v>
      </c>
      <c r="F11" s="26">
        <f t="shared" si="3"/>
        <v>0</v>
      </c>
      <c r="G11" s="45">
        <v>1523</v>
      </c>
      <c r="H11" s="21">
        <f t="shared" si="0"/>
        <v>-849</v>
      </c>
      <c r="I11" s="26">
        <f t="shared" si="2"/>
        <v>-55.745239658568615</v>
      </c>
    </row>
    <row r="12" spans="1:9" ht="17.25" customHeight="1">
      <c r="A12" s="65" t="s">
        <v>62</v>
      </c>
      <c r="B12" s="19"/>
      <c r="C12" s="45"/>
      <c r="D12" s="45">
        <v>66</v>
      </c>
      <c r="E12" s="45">
        <v>66</v>
      </c>
      <c r="F12" s="26">
        <f t="shared" si="3"/>
        <v>0</v>
      </c>
      <c r="G12" s="45"/>
      <c r="H12" s="21">
        <f t="shared" si="0"/>
        <v>66</v>
      </c>
      <c r="I12" s="26"/>
    </row>
    <row r="13" spans="1:9" ht="17.25" customHeight="1">
      <c r="A13" s="66" t="s">
        <v>63</v>
      </c>
      <c r="B13" s="19"/>
      <c r="C13" s="45"/>
      <c r="D13" s="45">
        <v>2</v>
      </c>
      <c r="E13" s="45">
        <v>2</v>
      </c>
      <c r="F13" s="26">
        <f t="shared" si="3"/>
        <v>0</v>
      </c>
      <c r="G13" s="45">
        <v>2</v>
      </c>
      <c r="H13" s="21">
        <f t="shared" si="0"/>
        <v>0</v>
      </c>
      <c r="I13" s="26">
        <f t="shared" si="2"/>
        <v>0</v>
      </c>
    </row>
    <row r="14" spans="1:9" ht="17.25" customHeight="1">
      <c r="A14" s="65" t="s">
        <v>51</v>
      </c>
      <c r="B14" s="19"/>
      <c r="C14" s="45"/>
      <c r="D14" s="45">
        <v>142</v>
      </c>
      <c r="E14" s="45">
        <v>142</v>
      </c>
      <c r="F14" s="26">
        <f t="shared" si="3"/>
        <v>0</v>
      </c>
      <c r="G14" s="45">
        <v>415</v>
      </c>
      <c r="H14" s="21">
        <f t="shared" si="0"/>
        <v>-273</v>
      </c>
      <c r="I14" s="26">
        <f t="shared" si="2"/>
        <v>-65.783132530120483</v>
      </c>
    </row>
    <row r="15" spans="1:9" ht="17.25" customHeight="1">
      <c r="A15" s="66" t="s">
        <v>64</v>
      </c>
      <c r="B15" s="19"/>
      <c r="C15" s="45"/>
      <c r="D15" s="45">
        <v>50</v>
      </c>
      <c r="E15" s="45">
        <v>50</v>
      </c>
      <c r="F15" s="26">
        <f t="shared" si="3"/>
        <v>0</v>
      </c>
      <c r="G15" s="45">
        <v>21</v>
      </c>
      <c r="H15" s="21">
        <f t="shared" si="0"/>
        <v>29</v>
      </c>
      <c r="I15" s="26">
        <f t="shared" si="2"/>
        <v>138.0952380952381</v>
      </c>
    </row>
    <row r="16" spans="1:9" ht="17.25" customHeight="1">
      <c r="A16" s="66" t="s">
        <v>65</v>
      </c>
      <c r="B16" s="19"/>
      <c r="C16" s="45"/>
      <c r="D16" s="45">
        <v>30</v>
      </c>
      <c r="E16" s="45">
        <v>30</v>
      </c>
      <c r="F16" s="26">
        <f t="shared" si="3"/>
        <v>0</v>
      </c>
      <c r="G16" s="45"/>
      <c r="H16" s="21">
        <f t="shared" si="0"/>
        <v>30</v>
      </c>
      <c r="I16" s="26"/>
    </row>
    <row r="17" spans="1:9" ht="17.25" customHeight="1">
      <c r="A17" s="65" t="s">
        <v>66</v>
      </c>
      <c r="B17" s="19"/>
      <c r="C17" s="45"/>
      <c r="D17" s="45">
        <v>3357</v>
      </c>
      <c r="E17" s="45">
        <v>3357</v>
      </c>
      <c r="F17" s="26">
        <f t="shared" si="3"/>
        <v>0</v>
      </c>
      <c r="G17" s="45">
        <v>3229</v>
      </c>
      <c r="H17" s="21">
        <f t="shared" si="0"/>
        <v>128</v>
      </c>
      <c r="I17" s="26">
        <f t="shared" si="2"/>
        <v>3.9640755651904613</v>
      </c>
    </row>
    <row r="18" spans="1:9" ht="17.25" customHeight="1">
      <c r="A18" s="65" t="s">
        <v>52</v>
      </c>
      <c r="B18" s="19"/>
      <c r="C18" s="45"/>
      <c r="D18" s="45">
        <v>92</v>
      </c>
      <c r="E18" s="45">
        <v>92</v>
      </c>
      <c r="F18" s="26">
        <f t="shared" si="3"/>
        <v>0</v>
      </c>
      <c r="G18" s="45">
        <v>326</v>
      </c>
      <c r="H18" s="21">
        <f t="shared" si="0"/>
        <v>-234</v>
      </c>
      <c r="I18" s="26">
        <f t="shared" si="2"/>
        <v>-71.779141104294482</v>
      </c>
    </row>
    <row r="19" spans="1:9" ht="17.25" customHeight="1">
      <c r="A19" s="66" t="s">
        <v>53</v>
      </c>
      <c r="B19" s="19"/>
      <c r="C19" s="45"/>
      <c r="D19" s="45">
        <v>50</v>
      </c>
      <c r="E19" s="45">
        <v>50</v>
      </c>
      <c r="F19" s="26">
        <f t="shared" si="3"/>
        <v>0</v>
      </c>
      <c r="G19" s="45">
        <v>50</v>
      </c>
      <c r="H19" s="21">
        <f t="shared" si="0"/>
        <v>0</v>
      </c>
      <c r="I19" s="26"/>
    </row>
    <row r="20" spans="1:9" ht="17.25" customHeight="1">
      <c r="A20" s="67" t="s">
        <v>67</v>
      </c>
      <c r="B20" s="19"/>
      <c r="C20" s="45"/>
      <c r="D20" s="45">
        <v>3002</v>
      </c>
      <c r="E20" s="45">
        <v>3002</v>
      </c>
      <c r="F20" s="26">
        <f t="shared" si="3"/>
        <v>0</v>
      </c>
      <c r="G20" s="45">
        <v>356</v>
      </c>
      <c r="H20" s="21">
        <f t="shared" si="0"/>
        <v>2646</v>
      </c>
      <c r="I20" s="26">
        <f t="shared" si="2"/>
        <v>743.25842696629218</v>
      </c>
    </row>
    <row r="21" spans="1:9" ht="17.25" customHeight="1">
      <c r="A21" s="67" t="s">
        <v>68</v>
      </c>
      <c r="B21" s="19"/>
      <c r="C21" s="45"/>
      <c r="D21" s="45"/>
      <c r="E21" s="45"/>
      <c r="F21" s="26">
        <f t="shared" si="3"/>
        <v>0</v>
      </c>
      <c r="G21" s="45">
        <v>1</v>
      </c>
      <c r="H21" s="21">
        <f t="shared" si="0"/>
        <v>-1</v>
      </c>
      <c r="I21" s="26"/>
    </row>
    <row r="22" spans="1:9" ht="17.25" customHeight="1">
      <c r="A22" s="67" t="s">
        <v>69</v>
      </c>
      <c r="B22" s="19"/>
      <c r="C22" s="45"/>
      <c r="D22" s="45"/>
      <c r="E22" s="45"/>
      <c r="F22" s="26">
        <f t="shared" si="3"/>
        <v>0</v>
      </c>
      <c r="G22" s="45"/>
      <c r="H22" s="21">
        <f t="shared" si="0"/>
        <v>0</v>
      </c>
      <c r="I22" s="26"/>
    </row>
    <row r="23" spans="1:9" ht="17.25" customHeight="1">
      <c r="A23" s="67" t="s">
        <v>70</v>
      </c>
      <c r="B23" s="19"/>
      <c r="C23" s="45"/>
      <c r="D23" s="45"/>
      <c r="E23" s="45"/>
      <c r="F23" s="26">
        <f t="shared" si="3"/>
        <v>0</v>
      </c>
      <c r="G23" s="45"/>
      <c r="H23" s="21">
        <f t="shared" si="0"/>
        <v>0</v>
      </c>
      <c r="I23" s="26"/>
    </row>
    <row r="24" spans="1:9" ht="17.25" customHeight="1">
      <c r="A24" s="67" t="s">
        <v>71</v>
      </c>
      <c r="B24" s="19"/>
      <c r="C24" s="45"/>
      <c r="D24" s="45">
        <v>32</v>
      </c>
      <c r="E24" s="45">
        <v>32</v>
      </c>
      <c r="F24" s="26">
        <f t="shared" si="3"/>
        <v>0</v>
      </c>
      <c r="G24" s="45">
        <v>76</v>
      </c>
      <c r="H24" s="21">
        <f t="shared" si="0"/>
        <v>-44</v>
      </c>
      <c r="I24" s="26">
        <f t="shared" si="2"/>
        <v>-57.894736842105267</v>
      </c>
    </row>
    <row r="25" spans="1:9" ht="17.25" customHeight="1">
      <c r="A25" s="67" t="s">
        <v>72</v>
      </c>
      <c r="B25" s="19"/>
      <c r="C25" s="45"/>
      <c r="D25" s="45">
        <v>37</v>
      </c>
      <c r="E25" s="45">
        <v>37</v>
      </c>
      <c r="F25" s="26">
        <f t="shared" si="3"/>
        <v>0</v>
      </c>
      <c r="G25" s="45">
        <v>268</v>
      </c>
      <c r="H25" s="21">
        <f t="shared" si="0"/>
        <v>-231</v>
      </c>
      <c r="I25" s="26">
        <f t="shared" si="2"/>
        <v>-86.194029850746261</v>
      </c>
    </row>
    <row r="26" spans="1:9" ht="17.25" customHeight="1">
      <c r="A26" s="67" t="s">
        <v>73</v>
      </c>
      <c r="B26" s="19"/>
      <c r="C26" s="45"/>
      <c r="D26" s="45">
        <v>16</v>
      </c>
      <c r="E26" s="45">
        <v>16</v>
      </c>
      <c r="F26" s="26">
        <f t="shared" si="3"/>
        <v>0</v>
      </c>
      <c r="G26" s="45">
        <v>31</v>
      </c>
      <c r="H26" s="21">
        <f t="shared" si="0"/>
        <v>-15</v>
      </c>
      <c r="I26" s="26">
        <f t="shared" si="2"/>
        <v>-48.387096774193552</v>
      </c>
    </row>
    <row r="27" spans="1:9" ht="17.25" customHeight="1">
      <c r="A27" s="67" t="s">
        <v>74</v>
      </c>
      <c r="B27" s="19"/>
      <c r="C27" s="45"/>
      <c r="D27" s="45"/>
      <c r="E27" s="45"/>
      <c r="F27" s="26">
        <f t="shared" si="3"/>
        <v>0</v>
      </c>
      <c r="G27" s="45"/>
      <c r="H27" s="21">
        <f t="shared" si="0"/>
        <v>0</v>
      </c>
      <c r="I27" s="26"/>
    </row>
    <row r="28" spans="1:9" ht="17.25" customHeight="1">
      <c r="A28" s="67" t="s">
        <v>75</v>
      </c>
      <c r="B28" s="19"/>
      <c r="C28" s="45"/>
      <c r="D28" s="45">
        <v>100</v>
      </c>
      <c r="E28" s="45">
        <v>100</v>
      </c>
      <c r="F28" s="26">
        <f t="shared" si="3"/>
        <v>0</v>
      </c>
      <c r="G28" s="45">
        <v>99</v>
      </c>
      <c r="H28" s="21">
        <f t="shared" si="0"/>
        <v>1</v>
      </c>
      <c r="I28" s="26">
        <f t="shared" si="2"/>
        <v>1.0101010101010102</v>
      </c>
    </row>
    <row r="29" spans="1:9" ht="17.25" customHeight="1">
      <c r="A29" s="67" t="s">
        <v>76</v>
      </c>
      <c r="B29" s="19"/>
      <c r="C29" s="45"/>
      <c r="D29" s="45"/>
      <c r="E29" s="45"/>
      <c r="F29" s="26"/>
      <c r="G29" s="45"/>
      <c r="H29" s="21"/>
      <c r="I29" s="26"/>
    </row>
    <row r="30" spans="1:9" ht="17.25" customHeight="1">
      <c r="A30" s="68" t="s">
        <v>55</v>
      </c>
      <c r="B30" s="18"/>
      <c r="C30" s="46"/>
      <c r="D30" s="46">
        <v>10701</v>
      </c>
      <c r="E30" s="46">
        <v>10701</v>
      </c>
      <c r="F30" s="26">
        <f t="shared" si="3"/>
        <v>0</v>
      </c>
      <c r="G30" s="46">
        <v>14462</v>
      </c>
      <c r="H30" s="21">
        <f t="shared" si="0"/>
        <v>-3761</v>
      </c>
      <c r="I30" s="26">
        <f t="shared" si="2"/>
        <v>-26.006084912183653</v>
      </c>
    </row>
    <row r="31" spans="1:9" ht="15.75">
      <c r="A31" s="68" t="s">
        <v>56</v>
      </c>
      <c r="B31" s="18"/>
      <c r="C31" s="42"/>
      <c r="D31" s="43"/>
      <c r="E31" s="43"/>
      <c r="F31" s="44"/>
      <c r="G31" s="48"/>
      <c r="H31" s="42"/>
      <c r="I31" s="44"/>
    </row>
    <row r="32" spans="1:9">
      <c r="A32" s="22"/>
      <c r="E32" s="14"/>
    </row>
    <row r="33" spans="1:5">
      <c r="A33" s="22"/>
      <c r="E33" s="14"/>
    </row>
    <row r="34" spans="1:5">
      <c r="A34" s="22"/>
      <c r="E34" s="14"/>
    </row>
    <row r="35" spans="1:5">
      <c r="A35" s="22"/>
      <c r="E35" s="14"/>
    </row>
    <row r="36" spans="1:5">
      <c r="A36" s="22"/>
    </row>
    <row r="37" spans="1:5">
      <c r="A37" s="22"/>
    </row>
    <row r="38" spans="1:5">
      <c r="A38" s="22"/>
    </row>
    <row r="39" spans="1:5">
      <c r="A39" s="22"/>
    </row>
    <row r="40" spans="1:5">
      <c r="A40" s="22"/>
    </row>
    <row r="41" spans="1:5">
      <c r="A41" s="22"/>
    </row>
    <row r="42" spans="1:5">
      <c r="A42" s="22"/>
    </row>
    <row r="43" spans="1:5">
      <c r="A43" s="22"/>
    </row>
    <row r="44" spans="1:5">
      <c r="A44" s="22"/>
    </row>
    <row r="45" spans="1:5">
      <c r="A45" s="22"/>
    </row>
    <row r="46" spans="1:5">
      <c r="A46" s="22"/>
    </row>
    <row r="47" spans="1:5">
      <c r="A47" s="22"/>
    </row>
    <row r="48" spans="1:5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>
      <c r="A57" s="22"/>
    </row>
    <row r="58" spans="1:1">
      <c r="A58" s="22"/>
    </row>
    <row r="59" spans="1:1">
      <c r="A59" s="22"/>
    </row>
    <row r="60" spans="1:1">
      <c r="A60" s="22"/>
    </row>
    <row r="61" spans="1:1">
      <c r="A61" s="22"/>
    </row>
    <row r="62" spans="1:1">
      <c r="A62" s="22"/>
    </row>
    <row r="63" spans="1:1">
      <c r="A63" s="22"/>
    </row>
    <row r="64" spans="1:1">
      <c r="A64" s="22"/>
    </row>
    <row r="65" spans="1:1">
      <c r="A65" s="22"/>
    </row>
    <row r="66" spans="1:1">
      <c r="A66" s="22"/>
    </row>
    <row r="67" spans="1:1">
      <c r="A67" s="22"/>
    </row>
    <row r="68" spans="1:1">
      <c r="A68" s="22"/>
    </row>
    <row r="69" spans="1:1">
      <c r="A69" s="22"/>
    </row>
    <row r="70" spans="1:1">
      <c r="A70" s="22"/>
    </row>
    <row r="71" spans="1:1">
      <c r="A71" s="22"/>
    </row>
    <row r="72" spans="1:1">
      <c r="A72" s="22"/>
    </row>
    <row r="73" spans="1:1">
      <c r="A73" s="22"/>
    </row>
    <row r="74" spans="1:1">
      <c r="A74" s="22"/>
    </row>
    <row r="75" spans="1:1">
      <c r="A75" s="22"/>
    </row>
    <row r="76" spans="1:1">
      <c r="A76" s="22"/>
    </row>
    <row r="77" spans="1:1">
      <c r="A77" s="22"/>
    </row>
    <row r="78" spans="1:1">
      <c r="A78" s="22"/>
    </row>
    <row r="79" spans="1:1">
      <c r="A79" s="22"/>
    </row>
    <row r="80" spans="1:1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37" type="noConversion"/>
  <pageMargins left="0.57999999999999996" right="0.27559055118110198" top="0.22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2023-01-28T09:27:25Z</cp:lastPrinted>
  <dcterms:created xsi:type="dcterms:W3CDTF">2001-07-03T09:54:00Z</dcterms:created>
  <dcterms:modified xsi:type="dcterms:W3CDTF">2023-02-13T07:34:32Z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