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G29" i="2"/>
  <c r="I27" l="1"/>
  <c r="I28"/>
  <c r="J28" s="1"/>
  <c r="I29"/>
  <c r="G25" i="1"/>
  <c r="F11"/>
  <c r="F12"/>
  <c r="F13"/>
  <c r="F14"/>
  <c r="F15"/>
  <c r="F16"/>
  <c r="F17"/>
  <c r="F18"/>
  <c r="F19"/>
  <c r="F20"/>
  <c r="F21"/>
  <c r="F22"/>
  <c r="G27" i="2" l="1"/>
  <c r="G28"/>
  <c r="I30" l="1"/>
  <c r="J30" s="1"/>
  <c r="G30"/>
  <c r="I26"/>
  <c r="J26" s="1"/>
  <c r="G26"/>
  <c r="I25"/>
  <c r="J25" s="1"/>
  <c r="G25"/>
  <c r="I24"/>
  <c r="J24" s="1"/>
  <c r="G24"/>
  <c r="I23"/>
  <c r="G23"/>
  <c r="I22"/>
  <c r="G22"/>
  <c r="I21"/>
  <c r="J21" s="1"/>
  <c r="G21"/>
  <c r="I20"/>
  <c r="J20" s="1"/>
  <c r="G20"/>
  <c r="I19"/>
  <c r="J19" s="1"/>
  <c r="G19"/>
  <c r="I18"/>
  <c r="J18" s="1"/>
  <c r="G18"/>
  <c r="I17"/>
  <c r="J17" s="1"/>
  <c r="G17"/>
  <c r="I16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E6"/>
  <c r="E5" s="1"/>
  <c r="D6"/>
  <c r="D5" s="1"/>
  <c r="C6"/>
  <c r="C5" s="1"/>
  <c r="H38" i="1"/>
  <c r="I38" s="1"/>
  <c r="F38"/>
  <c r="H37"/>
  <c r="I37" s="1"/>
  <c r="F37"/>
  <c r="H36"/>
  <c r="I36" s="1"/>
  <c r="F36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4"/>
  <c r="E25"/>
  <c r="D25"/>
  <c r="D24" s="1"/>
  <c r="C25"/>
  <c r="H23"/>
  <c r="F23"/>
  <c r="H22"/>
  <c r="I22" s="1"/>
  <c r="H2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F10"/>
  <c r="H9"/>
  <c r="I9" s="1"/>
  <c r="F9"/>
  <c r="H8"/>
  <c r="I8" s="1"/>
  <c r="F8"/>
  <c r="G7"/>
  <c r="E7"/>
  <c r="D7"/>
  <c r="C7"/>
  <c r="F25" l="1"/>
  <c r="I6" i="2"/>
  <c r="J6" s="1"/>
  <c r="F7" i="1"/>
  <c r="F5" i="2"/>
  <c r="I5" s="1"/>
  <c r="J5" s="1"/>
  <c r="G6"/>
  <c r="D6" i="1"/>
  <c r="D5" s="1"/>
  <c r="C24"/>
  <c r="H25"/>
  <c r="I25" s="1"/>
  <c r="E24"/>
  <c r="H24" s="1"/>
  <c r="I24" s="1"/>
  <c r="H7"/>
  <c r="I7" s="1"/>
  <c r="G6"/>
  <c r="F24" l="1"/>
  <c r="G5" i="2"/>
  <c r="C6" i="1"/>
  <c r="E6"/>
  <c r="E5" s="1"/>
  <c r="G5"/>
  <c r="F6" l="1"/>
  <c r="C5"/>
  <c r="F5" s="1"/>
  <c r="H6"/>
  <c r="I6" s="1"/>
  <c r="H5"/>
  <c r="I5" s="1"/>
</calcChain>
</file>

<file path=xl/sharedStrings.xml><?xml version="1.0" encoding="utf-8"?>
<sst xmlns="http://schemas.openxmlformats.org/spreadsheetml/2006/main" count="86" uniqueCount="79">
  <si>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</si>
  <si>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</si>
  <si>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</si>
  <si>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</si>
  <si>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</si>
  <si>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</si>
  <si>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</si>
  <si>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</si>
  <si>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</si>
  <si>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</si>
  <si>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</si>
  <si>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</si>
  <si>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</si>
  <si>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</si>
  <si>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</si>
  <si>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</si>
  <si>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</si>
  <si>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</si>
  <si>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</si>
  <si>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</si>
  <si>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</si>
  <si>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</si>
  <si>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</si>
  <si>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</si>
  <si>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</si>
  <si>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</si>
  <si>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</si>
  <si>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</si>
  <si>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</si>
  <si>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</si>
  <si>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</si>
  <si>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</si>
  <si>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教育费附加收入</t>
    </r>
  </si>
  <si>
    <t xml:space="preserve">     残疾人就业保障金收入</t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</si>
  <si>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教育资金收入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</si>
  <si>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</si>
  <si>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</si>
  <si>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</si>
  <si>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</si>
  <si>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</si>
  <si>
    <t xml:space="preserve">  捐赠收入</t>
  </si>
  <si>
    <t xml:space="preserve">  政府住房基金收入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</si>
  <si>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</si>
  <si>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</si>
  <si>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</si>
  <si>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</si>
  <si>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</si>
  <si>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</si>
  <si>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</si>
  <si>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</si>
  <si>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t xml:space="preserve">  </t>
    </r>
    <r>
      <rPr>
        <b/>
        <sz val="12"/>
        <rFont val="黑体"/>
        <family val="3"/>
        <charset val="134"/>
      </rPr>
      <t>一、一般公共预算支出合计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</si>
  <si>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</si>
  <si>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</si>
  <si>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</si>
  <si>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</si>
  <si>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</si>
  <si>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</si>
  <si>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</si>
  <si>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社会保障和就业支出</t>
    </r>
  </si>
  <si>
    <t xml:space="preserve">  卫生健康支出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</si>
  <si>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</si>
  <si>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</si>
  <si>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</si>
  <si>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</si>
  <si>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</si>
  <si>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</si>
  <si>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</si>
  <si>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</si>
  <si>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</si>
  <si>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</si>
  <si>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>二、政府性基金预算支出合计</t>
  </si>
  <si>
    <t xml:space="preserve">  灾害防治及应急管理支出</t>
    <phoneticPr fontId="42" type="noConversion"/>
  </si>
  <si>
    <t xml:space="preserve">  债务还本支出</t>
  </si>
  <si>
    <t xml:space="preserve">  债务付息支出</t>
  </si>
  <si>
    <t xml:space="preserve">  债务发行费用支出</t>
    <phoneticPr fontId="42" type="noConversion"/>
  </si>
  <si>
    <t>三、国有资本经营预算支出合计</t>
    <phoneticPr fontId="4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</si>
  <si>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42" type="noConversion"/>
  </si>
  <si>
    <t>楚雄高新区2022年8月地方财政收入分项目执行情况表</t>
    <phoneticPr fontId="42" type="noConversion"/>
  </si>
  <si>
    <t>高新区2022年8月地方财政支出分项目执行情况表</t>
    <phoneticPr fontId="42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</si>
</sst>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&quot;$&quot;\ #,##0.00_-;[Red]&quot;$&quot;\ #,##0.00\-"/>
    <numFmt numFmtId="178" formatCode="_-&quot;$&quot;\ * #,##0.00_-;_-&quot;$&quot;\ * #,##0.00\-;_-&quot;$&quot;\ * &quot;-&quot;??_-;_-@_-"/>
    <numFmt numFmtId="179" formatCode="_-&quot;$&quot;\ * #,##0_-;_-&quot;$&quot;\ * #,##0\-;_-&quot;$&quot;\ * &quot;-&quot;_-;_-@_-"/>
    <numFmt numFmtId="180" formatCode="yy\.mm\.dd"/>
    <numFmt numFmtId="181" formatCode="&quot;$&quot;\ #,##0_-;[Red]&quot;$&quot;\ #,##0\-"/>
    <numFmt numFmtId="182" formatCode="_-* #,##0_-;\-* #,##0_-;_-* &quot;-&quot;_-;_-@_-"/>
    <numFmt numFmtId="183" formatCode="_-* #,##0.00_-;\-* #,##0.00_-;_-* &quot;-&quot;??_-;_-@_-"/>
    <numFmt numFmtId="184" formatCode="#,##0;\(#,##0\)"/>
    <numFmt numFmtId="185" formatCode="\$#,##0.00;\(\$#,##0.00\)"/>
    <numFmt numFmtId="186" formatCode="#,##0_);[Red]\(#,##0\)"/>
    <numFmt numFmtId="187" formatCode="\$#,##0;\(\$#,##0\)"/>
    <numFmt numFmtId="188" formatCode="#,##0.0_);\(#,##0.0\)"/>
    <numFmt numFmtId="189" formatCode="0.0_ 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_(&quot;$&quot;* #,##0_);_(&quot;$&quot;* \(#,##0\);_(&quot;$&quot;* &quot;-&quot;_);_(@_)"/>
    <numFmt numFmtId="193" formatCode="#,##0_ ;[Red]\-#,##0\ "/>
    <numFmt numFmtId="194" formatCode="0_);[Red]\(0\)"/>
    <numFmt numFmtId="195" formatCode="#,##0.0_);[Red]\(#,##0.0\)"/>
    <numFmt numFmtId="196" formatCode="#,##0_ "/>
    <numFmt numFmtId="197" formatCode="0.00_ "/>
    <numFmt numFmtId="198" formatCode="_ * #,##0_ ;_ * \-#,##0_ ;_ * &quot;-&quot;??_ ;_ @_ "/>
    <numFmt numFmtId="199" formatCode="0.0_ ;[Red]\-0.0\ "/>
    <numFmt numFmtId="200" formatCode="#,##0.0_ ;[Red]\-#,##0.0\ "/>
  </numFmts>
  <fonts count="44">
    <font>
      <sz val="12"/>
      <name val="宋体"/>
      <charset val="134"/>
    </font>
    <font>
      <sz val="12"/>
      <name val="楷体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0"/>
      <name val="Times New Roman"/>
      <family val="1"/>
    </font>
    <font>
      <b/>
      <sz val="12"/>
      <name val="楷体_GB2312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7"/>
      <name val="Small Fonts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12"/>
      <color indexed="17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6" fillId="0" borderId="0">
      <alignment horizontal="center" wrapText="1"/>
      <protection locked="0"/>
    </xf>
    <xf numFmtId="0" fontId="15" fillId="4" borderId="0" applyNumberFormat="0" applyBorder="0" applyAlignment="0" applyProtection="0"/>
    <xf numFmtId="43" fontId="40" fillId="0" borderId="0" applyFont="0" applyFill="0" applyBorder="0" applyAlignment="0" applyProtection="0"/>
    <xf numFmtId="180" fontId="17" fillId="0" borderId="6" applyFill="0" applyProtection="0">
      <alignment horizontal="right"/>
    </xf>
    <xf numFmtId="0" fontId="19" fillId="7" borderId="0" applyNumberFormat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40" fillId="0" borderId="0"/>
    <xf numFmtId="0" fontId="20" fillId="0" borderId="0"/>
    <xf numFmtId="0" fontId="21" fillId="0" borderId="0"/>
    <xf numFmtId="0" fontId="20" fillId="0" borderId="0">
      <protection locked="0"/>
    </xf>
    <xf numFmtId="0" fontId="6" fillId="0" borderId="0"/>
    <xf numFmtId="0" fontId="18" fillId="0" borderId="0" applyNumberFormat="0" applyFont="0" applyFill="0" applyBorder="0" applyAlignment="0" applyProtection="0">
      <alignment horizontal="left"/>
    </xf>
    <xf numFmtId="0" fontId="20" fillId="0" borderId="0"/>
    <xf numFmtId="0" fontId="20" fillId="0" borderId="0"/>
    <xf numFmtId="0" fontId="15" fillId="8" borderId="0" applyNumberFormat="0" applyBorder="0" applyAlignment="0" applyProtection="0"/>
    <xf numFmtId="49" fontId="17" fillId="0" borderId="0" applyFont="0" applyFill="0" applyBorder="0" applyAlignment="0" applyProtection="0"/>
    <xf numFmtId="0" fontId="21" fillId="0" borderId="0"/>
    <xf numFmtId="0" fontId="15" fillId="10" borderId="0" applyNumberFormat="0" applyBorder="0" applyAlignment="0" applyProtection="0"/>
    <xf numFmtId="0" fontId="6" fillId="0" borderId="0"/>
    <xf numFmtId="0" fontId="19" fillId="11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5" fillId="8" borderId="0" applyNumberFormat="0" applyBorder="0" applyAlignment="0" applyProtection="0"/>
    <xf numFmtId="0" fontId="17" fillId="0" borderId="0" applyFont="0" applyFill="0" applyBorder="0" applyAlignment="0" applyProtection="0"/>
    <xf numFmtId="0" fontId="15" fillId="14" borderId="0" applyNumberFormat="0" applyBorder="0" applyAlignment="0" applyProtection="0"/>
    <xf numFmtId="177" fontId="17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  <xf numFmtId="190" fontId="17" fillId="0" borderId="0" applyFont="0" applyFill="0" applyBorder="0" applyAlignment="0" applyProtection="0"/>
    <xf numFmtId="0" fontId="1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9" fillId="9" borderId="0" applyNumberFormat="0" applyBorder="0" applyAlignment="0" applyProtection="0"/>
    <xf numFmtId="182" fontId="17" fillId="0" borderId="0" applyFont="0" applyFill="0" applyBorder="0" applyAlignment="0" applyProtection="0"/>
    <xf numFmtId="184" fontId="13" fillId="0" borderId="0"/>
    <xf numFmtId="18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185" fontId="13" fillId="0" borderId="0"/>
    <xf numFmtId="15" fontId="18" fillId="0" borderId="0"/>
    <xf numFmtId="187" fontId="13" fillId="0" borderId="0"/>
    <xf numFmtId="38" fontId="24" fillId="5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8">
      <alignment horizontal="left" vertical="center"/>
    </xf>
    <xf numFmtId="10" fontId="24" fillId="6" borderId="3" applyNumberFormat="0" applyBorder="0" applyAlignment="0" applyProtection="0"/>
    <xf numFmtId="188" fontId="27" fillId="16" borderId="0"/>
    <xf numFmtId="188" fontId="26" fillId="15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3" fillId="0" borderId="0"/>
    <xf numFmtId="37" fontId="22" fillId="0" borderId="0"/>
    <xf numFmtId="181" fontId="17" fillId="0" borderId="0"/>
    <xf numFmtId="0" fontId="20" fillId="0" borderId="0"/>
    <xf numFmtId="14" fontId="16" fillId="0" borderId="0">
      <alignment horizontal="center" wrapText="1"/>
      <protection locked="0"/>
    </xf>
    <xf numFmtId="3" fontId="18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13" fontId="17" fillId="0" borderId="0" applyFont="0" applyFill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1" fillId="0" borderId="9">
      <alignment horizontal="center"/>
    </xf>
    <xf numFmtId="0" fontId="18" fillId="22" borderId="0" applyNumberFormat="0" applyFont="0" applyBorder="0" applyAlignment="0" applyProtection="0"/>
    <xf numFmtId="0" fontId="32" fillId="23" borderId="10">
      <protection locked="0"/>
    </xf>
    <xf numFmtId="0" fontId="33" fillId="0" borderId="0"/>
    <xf numFmtId="0" fontId="32" fillId="23" borderId="10">
      <protection locked="0"/>
    </xf>
    <xf numFmtId="0" fontId="32" fillId="23" borderId="10">
      <protection locked="0"/>
    </xf>
    <xf numFmtId="192" fontId="17" fillId="0" borderId="0" applyFont="0" applyFill="0" applyBorder="0" applyAlignment="0" applyProtection="0"/>
    <xf numFmtId="0" fontId="17" fillId="0" borderId="2" applyNumberFormat="0" applyFill="0" applyProtection="0">
      <alignment horizontal="right"/>
    </xf>
    <xf numFmtId="0" fontId="34" fillId="0" borderId="2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3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14" borderId="0" applyNumberFormat="0" applyBorder="0" applyAlignment="0" applyProtection="0"/>
    <xf numFmtId="0" fontId="29" fillId="0" borderId="6" applyNumberFormat="0" applyFill="0" applyProtection="0">
      <alignment horizontal="left"/>
    </xf>
    <xf numFmtId="0" fontId="18" fillId="0" borderId="0"/>
    <xf numFmtId="41" fontId="40" fillId="0" borderId="0" applyFont="0" applyFill="0" applyBorder="0" applyAlignment="0" applyProtection="0"/>
    <xf numFmtId="4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7" fillId="0" borderId="2" applyNumberFormat="0" applyFill="0" applyProtection="0">
      <alignment horizontal="left"/>
    </xf>
    <xf numFmtId="1" fontId="17" fillId="0" borderId="6" applyFill="0" applyProtection="0">
      <alignment horizontal="center"/>
    </xf>
    <xf numFmtId="0" fontId="18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6" fontId="1" fillId="0" borderId="0" xfId="0" applyNumberFormat="1" applyFont="1" applyAlignment="1" applyProtection="1">
      <alignment horizontal="right"/>
      <protection locked="0"/>
    </xf>
    <xf numFmtId="0" fontId="5" fillId="2" borderId="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98" fontId="5" fillId="0" borderId="3" xfId="3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198" fontId="6" fillId="0" borderId="3" xfId="3" applyNumberFormat="1" applyFont="1" applyBorder="1" applyAlignment="1" applyProtection="1">
      <alignment horizontal="right"/>
      <protection locked="0"/>
    </xf>
    <xf numFmtId="0" fontId="4" fillId="3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43" fontId="6" fillId="0" borderId="3" xfId="3" applyNumberFormat="1" applyFont="1" applyBorder="1" applyAlignment="1" applyProtection="1">
      <alignment horizontal="right"/>
      <protection locked="0"/>
    </xf>
    <xf numFmtId="0" fontId="4" fillId="3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98" fontId="6" fillId="0" borderId="3" xfId="3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9" fontId="6" fillId="0" borderId="3" xfId="6" applyNumberFormat="1" applyFont="1" applyBorder="1" applyAlignment="1" applyProtection="1">
      <alignment horizontal="right"/>
    </xf>
    <xf numFmtId="189" fontId="5" fillId="0" borderId="3" xfId="6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96" fontId="1" fillId="0" borderId="0" xfId="0" applyNumberFormat="1" applyFont="1" applyAlignment="1" applyProtection="1">
      <alignment horizontal="right"/>
      <protection locked="0"/>
    </xf>
    <xf numFmtId="197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6" fontId="9" fillId="0" borderId="0" xfId="0" applyNumberFormat="1" applyFont="1" applyFill="1" applyBorder="1" applyAlignment="1" applyProtection="1">
      <alignment horizontal="right"/>
      <protection locked="0"/>
    </xf>
    <xf numFmtId="186" fontId="1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Fill="1" applyBorder="1" applyAlignment="1" applyProtection="1">
      <alignment horizontal="right"/>
      <protection locked="0"/>
    </xf>
    <xf numFmtId="196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86" fontId="11" fillId="0" borderId="3" xfId="3" applyNumberFormat="1" applyFont="1" applyBorder="1" applyAlignment="1" applyProtection="1">
      <alignment horizontal="right"/>
    </xf>
    <xf numFmtId="186" fontId="11" fillId="0" borderId="3" xfId="3" applyNumberFormat="1" applyFont="1" applyBorder="1" applyAlignment="1" applyProtection="1">
      <alignment horizontal="right" vertical="center"/>
    </xf>
    <xf numFmtId="195" fontId="12" fillId="0" borderId="3" xfId="6" applyNumberFormat="1" applyFont="1" applyFill="1" applyBorder="1" applyAlignment="1" applyProtection="1">
      <alignment horizontal="right" vertical="center"/>
      <protection locked="0"/>
    </xf>
    <xf numFmtId="186" fontId="11" fillId="0" borderId="2" xfId="0" applyNumberFormat="1" applyFont="1" applyBorder="1" applyAlignment="1" applyProtection="1">
      <alignment horizontal="right" vertical="center"/>
      <protection locked="0"/>
    </xf>
    <xf numFmtId="193" fontId="11" fillId="0" borderId="2" xfId="0" applyNumberFormat="1" applyFont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vertical="center" wrapText="1"/>
    </xf>
    <xf numFmtId="186" fontId="11" fillId="2" borderId="3" xfId="0" applyNumberFormat="1" applyFont="1" applyFill="1" applyBorder="1" applyAlignment="1" applyProtection="1">
      <alignment horizontal="right" vertical="center"/>
    </xf>
    <xf numFmtId="186" fontId="12" fillId="0" borderId="3" xfId="3" applyNumberFormat="1" applyFont="1" applyBorder="1" applyAlignment="1" applyProtection="1">
      <alignment horizontal="right" vertical="center"/>
      <protection locked="0"/>
    </xf>
    <xf numFmtId="186" fontId="12" fillId="0" borderId="2" xfId="0" applyNumberFormat="1" applyFont="1" applyBorder="1" applyAlignment="1" applyProtection="1">
      <alignment horizontal="right" vertical="center"/>
      <protection locked="0"/>
    </xf>
    <xf numFmtId="193" fontId="12" fillId="0" borderId="2" xfId="0" applyNumberFormat="1" applyFont="1" applyBorder="1" applyAlignment="1" applyProtection="1">
      <alignment horizontal="right" vertical="center"/>
      <protection locked="0"/>
    </xf>
    <xf numFmtId="193" fontId="12" fillId="0" borderId="3" xfId="3" applyNumberFormat="1" applyFont="1" applyBorder="1" applyAlignment="1" applyProtection="1">
      <alignment horizontal="right" vertical="center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96" fontId="12" fillId="0" borderId="3" xfId="3" applyNumberFormat="1" applyFont="1" applyBorder="1" applyAlignment="1" applyProtection="1">
      <alignment horizontal="right" vertical="center"/>
      <protection locked="0"/>
    </xf>
    <xf numFmtId="186" fontId="12" fillId="0" borderId="3" xfId="3" applyNumberFormat="1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93" fontId="12" fillId="0" borderId="3" xfId="3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86" fontId="11" fillId="2" borderId="2" xfId="0" applyNumberFormat="1" applyFont="1" applyFill="1" applyBorder="1" applyAlignment="1" applyProtection="1">
      <alignment horizontal="right" vertical="center"/>
    </xf>
    <xf numFmtId="197" fontId="9" fillId="0" borderId="0" xfId="0" applyNumberFormat="1" applyFont="1" applyFill="1" applyBorder="1" applyAlignment="1" applyProtection="1">
      <alignment horizontal="right"/>
      <protection locked="0"/>
    </xf>
    <xf numFmtId="189" fontId="11" fillId="0" borderId="3" xfId="3" applyNumberFormat="1" applyFont="1" applyBorder="1" applyAlignment="1" applyProtection="1">
      <alignment horizontal="right" vertical="center"/>
    </xf>
    <xf numFmtId="189" fontId="12" fillId="0" borderId="3" xfId="3" applyNumberFormat="1" applyFont="1" applyBorder="1" applyAlignment="1" applyProtection="1">
      <alignment horizontal="right" vertical="center"/>
    </xf>
    <xf numFmtId="0" fontId="41" fillId="3" borderId="4" xfId="0" applyNumberFormat="1" applyFont="1" applyFill="1" applyBorder="1" applyAlignment="1" applyProtection="1">
      <alignment horizontal="left" vertical="center"/>
    </xf>
    <xf numFmtId="0" fontId="43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  <protection locked="0"/>
    </xf>
    <xf numFmtId="194" fontId="0" fillId="0" borderId="3" xfId="0" applyNumberFormat="1" applyBorder="1" applyAlignment="1" applyProtection="1">
      <alignment horizontal="right"/>
      <protection locked="0"/>
    </xf>
    <xf numFmtId="197" fontId="0" fillId="0" borderId="3" xfId="0" applyNumberFormat="1" applyBorder="1" applyAlignment="1" applyProtection="1">
      <alignment horizontal="right"/>
      <protection locked="0"/>
    </xf>
    <xf numFmtId="186" fontId="6" fillId="0" borderId="3" xfId="3" applyNumberFormat="1" applyFont="1" applyBorder="1" applyAlignment="1" applyProtection="1">
      <alignment horizontal="right"/>
      <protection locked="0"/>
    </xf>
    <xf numFmtId="186" fontId="6" fillId="0" borderId="3" xfId="3" applyNumberFormat="1" applyFont="1" applyBorder="1" applyAlignment="1" applyProtection="1">
      <alignment horizontal="right"/>
    </xf>
    <xf numFmtId="186" fontId="5" fillId="0" borderId="3" xfId="3" applyNumberFormat="1" applyFont="1" applyBorder="1" applyAlignment="1" applyProtection="1">
      <alignment horizontal="right"/>
    </xf>
    <xf numFmtId="186" fontId="0" fillId="0" borderId="3" xfId="0" applyNumberFormat="1" applyBorder="1" applyAlignment="1" applyProtection="1">
      <alignment horizontal="right"/>
      <protection locked="0"/>
    </xf>
    <xf numFmtId="196" fontId="6" fillId="0" borderId="3" xfId="3" applyNumberFormat="1" applyFont="1" applyBorder="1" applyAlignment="1" applyProtection="1">
      <alignment horizontal="right"/>
      <protection locked="0"/>
    </xf>
    <xf numFmtId="199" fontId="12" fillId="0" borderId="3" xfId="3" applyNumberFormat="1" applyFont="1" applyBorder="1" applyAlignment="1" applyProtection="1">
      <alignment horizontal="right" vertical="center"/>
    </xf>
    <xf numFmtId="200" fontId="5" fillId="0" borderId="3" xfId="3" applyNumberFormat="1" applyFont="1" applyBorder="1" applyAlignment="1" applyProtection="1">
      <alignment horizontal="right"/>
    </xf>
    <xf numFmtId="200" fontId="5" fillId="0" borderId="3" xfId="6" applyNumberFormat="1" applyFont="1" applyBorder="1" applyAlignment="1" applyProtection="1">
      <alignment horizontal="right"/>
    </xf>
    <xf numFmtId="200" fontId="6" fillId="0" borderId="3" xfId="3" applyNumberFormat="1" applyFont="1" applyBorder="1" applyAlignment="1" applyProtection="1">
      <alignment horizontal="right"/>
    </xf>
    <xf numFmtId="200" fontId="6" fillId="0" borderId="3" xfId="6" applyNumberFormat="1" applyFont="1" applyBorder="1" applyAlignment="1" applyProtection="1">
      <alignment horizontal="right"/>
    </xf>
    <xf numFmtId="200" fontId="0" fillId="0" borderId="3" xfId="0" applyNumberFormat="1" applyBorder="1" applyAlignment="1" applyProtection="1">
      <alignment horizontal="right"/>
      <protection locked="0"/>
    </xf>
    <xf numFmtId="199" fontId="11" fillId="0" borderId="3" xfId="3" applyNumberFormat="1" applyFont="1" applyBorder="1" applyAlignment="1" applyProtection="1">
      <alignment horizontal="right" vertical="center"/>
    </xf>
    <xf numFmtId="186" fontId="11" fillId="0" borderId="3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4" xfId="0" applyNumberFormat="1" applyFont="1" applyBorder="1" applyAlignment="1" applyProtection="1">
      <alignment horizontal="center" vertical="center" wrapText="1"/>
      <protection locked="0"/>
    </xf>
    <xf numFmtId="18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86" fontId="2" fillId="0" borderId="1" xfId="0" applyNumberFormat="1" applyFont="1" applyBorder="1" applyAlignment="1" applyProtection="1">
      <alignment horizontal="center" vertical="distributed"/>
      <protection locked="0"/>
    </xf>
    <xf numFmtId="186" fontId="2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4" fontId="2" fillId="0" borderId="1" xfId="0" applyNumberFormat="1" applyFont="1" applyBorder="1" applyAlignment="1" applyProtection="1">
      <alignment horizontal="center" vertical="center" wrapText="1"/>
      <protection locked="0"/>
    </xf>
    <xf numFmtId="19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10"/>
    <cellStyle name="_ET_STYLE_NoName_00__Book1" xfId="7"/>
    <cellStyle name="_ET_STYLE_NoName_00__Book1_1" xfId="19"/>
    <cellStyle name="_ET_STYLE_NoName_00__Sheet3" xfId="8"/>
    <cellStyle name="_弱电系统设备配置报价清单" xfId="15"/>
    <cellStyle name="0,0_x000d_&#10;NA_x000d_&#10;" xfId="21"/>
    <cellStyle name="6mal" xfId="12"/>
    <cellStyle name="Accent1" xfId="22"/>
    <cellStyle name="Accent1 - 20%" xfId="20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7"/>
    <cellStyle name="Accent3 - 40%" xfId="29"/>
    <cellStyle name="Accent3 - 60%" xfId="31"/>
    <cellStyle name="Accent4" xfId="32"/>
    <cellStyle name="Accent4 - 20%" xfId="33"/>
    <cellStyle name="Accent4 - 40%" xfId="34"/>
    <cellStyle name="Accent4 - 60%" xfId="35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49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8"/>
    <cellStyle name="Moneda [0]_96 Risk" xfId="64"/>
    <cellStyle name="Moneda_96 Risk" xfId="65"/>
    <cellStyle name="Mon閠aire [0]_!!!GO" xfId="30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1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2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6"/>
    <cellStyle name="捠壿_Region Orders (2)" xfId="84"/>
    <cellStyle name="编号" xfId="85"/>
    <cellStyle name="标题1" xfId="86"/>
    <cellStyle name="表标题" xfId="87"/>
    <cellStyle name="部门" xfId="88"/>
    <cellStyle name="差_Book1" xfId="90"/>
    <cellStyle name="常规" xfId="0" builtinId="0"/>
    <cellStyle name="常规 5 2" xfId="9"/>
    <cellStyle name="超级链接" xfId="91"/>
    <cellStyle name="分级显示行_1_Book1" xfId="92"/>
    <cellStyle name="分级显示列_1_Book1" xfId="50"/>
    <cellStyle name="好_Book1" xfId="94"/>
    <cellStyle name="后继超级链接" xfId="93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9"/>
    <cellStyle name="日期" xfId="4"/>
    <cellStyle name="商品名称" xfId="103"/>
    <cellStyle name="数量" xfId="104"/>
    <cellStyle name="样式 1" xfId="51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M24" sqref="M24"/>
    </sheetView>
  </sheetViews>
  <sheetFormatPr defaultColWidth="9" defaultRowHeight="14.25"/>
  <cols>
    <col min="1" max="1" width="30.625" style="1" customWidth="1"/>
    <col min="2" max="2" width="9.125" style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29" customWidth="1"/>
    <col min="9" max="9" width="10.75" style="30" customWidth="1"/>
    <col min="10" max="16384" width="9" style="1"/>
  </cols>
  <sheetData>
    <row r="1" spans="1:9" ht="25.5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</row>
    <row r="2" spans="1:9" ht="25.5" customHeight="1">
      <c r="A2" s="31"/>
      <c r="B2" s="32"/>
      <c r="C2" s="33"/>
      <c r="D2" s="33"/>
      <c r="E2" s="33"/>
      <c r="F2" s="33"/>
      <c r="G2" s="34"/>
      <c r="H2" s="35" t="s">
        <v>0</v>
      </c>
      <c r="I2" s="59"/>
    </row>
    <row r="3" spans="1:9" s="2" customFormat="1" ht="15" customHeight="1">
      <c r="A3" s="83" t="s">
        <v>1</v>
      </c>
      <c r="B3" s="85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1" t="s">
        <v>8</v>
      </c>
      <c r="I3" s="82"/>
    </row>
    <row r="4" spans="1:9" s="2" customFormat="1" ht="15" customHeight="1">
      <c r="A4" s="84"/>
      <c r="B4" s="86"/>
      <c r="C4" s="88"/>
      <c r="D4" s="88"/>
      <c r="E4" s="88"/>
      <c r="F4" s="88"/>
      <c r="G4" s="88"/>
      <c r="H4" s="36" t="s">
        <v>9</v>
      </c>
      <c r="I4" s="25" t="s">
        <v>10</v>
      </c>
    </row>
    <row r="5" spans="1:9" s="28" customFormat="1" ht="21.75" customHeight="1">
      <c r="A5" s="37" t="s">
        <v>11</v>
      </c>
      <c r="B5" s="38">
        <v>100</v>
      </c>
      <c r="C5" s="39">
        <f>C6+C38</f>
        <v>121350</v>
      </c>
      <c r="D5" s="39">
        <f>D6+D38</f>
        <v>6855</v>
      </c>
      <c r="E5" s="40">
        <f>E6+E38</f>
        <v>67305</v>
      </c>
      <c r="F5" s="41">
        <f>IF(C5&lt;&gt;0,ROUND(E5/C5,4)*100,0)</f>
        <v>55.46</v>
      </c>
      <c r="G5" s="42">
        <f>G6+G38</f>
        <v>72634</v>
      </c>
      <c r="H5" s="43">
        <f>E5-G5</f>
        <v>-5329</v>
      </c>
      <c r="I5" s="60">
        <f t="shared" ref="I5:I37" si="0">H5/G5*100</f>
        <v>-7.3367844260263784</v>
      </c>
    </row>
    <row r="6" spans="1:9" s="28" customFormat="1" ht="21.75" customHeight="1">
      <c r="A6" s="4" t="s">
        <v>12</v>
      </c>
      <c r="B6" s="38">
        <v>200</v>
      </c>
      <c r="C6" s="39">
        <f>C7+C24</f>
        <v>81350</v>
      </c>
      <c r="D6" s="39">
        <f>D7+D24</f>
        <v>4835</v>
      </c>
      <c r="E6" s="40">
        <f>E7+E24</f>
        <v>52559</v>
      </c>
      <c r="F6" s="41">
        <f>IF(C6&lt;&gt;0,ROUND(E6/C6,4)*100,0)</f>
        <v>64.61</v>
      </c>
      <c r="G6" s="42">
        <f>G7+G24</f>
        <v>53049</v>
      </c>
      <c r="H6" s="43">
        <f t="shared" ref="H6:H38" si="1">E6-G6</f>
        <v>-490</v>
      </c>
      <c r="I6" s="60">
        <f t="shared" si="0"/>
        <v>-0.92367433881882788</v>
      </c>
    </row>
    <row r="7" spans="1:9" s="28" customFormat="1" ht="21.75" customHeight="1">
      <c r="A7" s="4" t="s">
        <v>13</v>
      </c>
      <c r="B7" s="38"/>
      <c r="C7" s="39">
        <f>SUM(C8:C23)</f>
        <v>50440</v>
      </c>
      <c r="D7" s="39">
        <f>SUM(D8:D23)</f>
        <v>3794</v>
      </c>
      <c r="E7" s="40">
        <f>SUM(E8:E23)</f>
        <v>28256</v>
      </c>
      <c r="F7" s="41">
        <f>IF(C7&lt;&gt;0,ROUND(E7/C7,4)*100,0)</f>
        <v>56.02</v>
      </c>
      <c r="G7" s="42">
        <f>SUM(G8:G23)</f>
        <v>32473</v>
      </c>
      <c r="H7" s="43">
        <f t="shared" si="1"/>
        <v>-4217</v>
      </c>
      <c r="I7" s="78">
        <f t="shared" si="0"/>
        <v>-12.98617312844517</v>
      </c>
    </row>
    <row r="8" spans="1:9" s="10" customFormat="1" ht="21.75" customHeight="1">
      <c r="A8" s="44" t="s">
        <v>14</v>
      </c>
      <c r="B8" s="38">
        <v>201</v>
      </c>
      <c r="C8" s="45">
        <v>20460</v>
      </c>
      <c r="D8" s="56">
        <v>2196</v>
      </c>
      <c r="E8" s="46">
        <v>9852</v>
      </c>
      <c r="F8" s="41">
        <f>IF(C8&lt;&gt;0,ROUND(E8/C8,4)*100,0)</f>
        <v>48.15</v>
      </c>
      <c r="G8" s="46">
        <v>14256</v>
      </c>
      <c r="H8" s="48">
        <f t="shared" si="1"/>
        <v>-4404</v>
      </c>
      <c r="I8" s="72">
        <f t="shared" si="0"/>
        <v>-30.892255892255893</v>
      </c>
    </row>
    <row r="9" spans="1:9" s="10" customFormat="1" ht="21.75" customHeight="1">
      <c r="A9" s="44" t="s">
        <v>15</v>
      </c>
      <c r="B9" s="38">
        <v>203</v>
      </c>
      <c r="C9" s="45">
        <v>1500</v>
      </c>
      <c r="D9" s="56"/>
      <c r="E9" s="46">
        <v>1407</v>
      </c>
      <c r="F9" s="41">
        <f t="shared" ref="F9:F38" si="2">IF(C9&lt;&gt;0,ROUND(E9/C9,4)*100,0)</f>
        <v>93.8</v>
      </c>
      <c r="G9" s="46">
        <v>1308</v>
      </c>
      <c r="H9" s="48">
        <f t="shared" si="1"/>
        <v>99</v>
      </c>
      <c r="I9" s="72">
        <f t="shared" si="0"/>
        <v>7.5688073394495419</v>
      </c>
    </row>
    <row r="10" spans="1:9" s="10" customFormat="1" ht="21.75" customHeight="1">
      <c r="A10" s="44" t="s">
        <v>16</v>
      </c>
      <c r="B10" s="38">
        <v>204</v>
      </c>
      <c r="C10" s="45"/>
      <c r="D10" s="56"/>
      <c r="E10" s="46"/>
      <c r="F10" s="41">
        <f t="shared" si="2"/>
        <v>0</v>
      </c>
      <c r="G10" s="46"/>
      <c r="H10" s="48">
        <f t="shared" si="1"/>
        <v>0</v>
      </c>
      <c r="I10" s="72"/>
    </row>
    <row r="11" spans="1:9" s="10" customFormat="1" ht="21.75" customHeight="1">
      <c r="A11" s="44" t="s">
        <v>17</v>
      </c>
      <c r="B11" s="38">
        <v>205</v>
      </c>
      <c r="C11" s="45">
        <v>690</v>
      </c>
      <c r="D11" s="56">
        <v>43</v>
      </c>
      <c r="E11" s="46">
        <v>497</v>
      </c>
      <c r="F11" s="41">
        <f t="shared" si="2"/>
        <v>72.03</v>
      </c>
      <c r="G11" s="46">
        <v>517</v>
      </c>
      <c r="H11" s="48">
        <f t="shared" si="1"/>
        <v>-20</v>
      </c>
      <c r="I11" s="72">
        <f t="shared" si="0"/>
        <v>-3.8684719535783367</v>
      </c>
    </row>
    <row r="12" spans="1:9" s="10" customFormat="1" ht="21.75" customHeight="1">
      <c r="A12" s="44" t="s">
        <v>18</v>
      </c>
      <c r="B12" s="38">
        <v>206</v>
      </c>
      <c r="C12" s="45">
        <v>50</v>
      </c>
      <c r="D12" s="56">
        <v>1</v>
      </c>
      <c r="E12" s="46">
        <v>14</v>
      </c>
      <c r="F12" s="41">
        <f t="shared" si="2"/>
        <v>28.000000000000004</v>
      </c>
      <c r="G12" s="46">
        <v>34</v>
      </c>
      <c r="H12" s="48">
        <f t="shared" si="1"/>
        <v>-20</v>
      </c>
      <c r="I12" s="72">
        <f t="shared" si="0"/>
        <v>-58.82352941176471</v>
      </c>
    </row>
    <row r="13" spans="1:9" s="10" customFormat="1" ht="21.75" customHeight="1">
      <c r="A13" s="44" t="s">
        <v>19</v>
      </c>
      <c r="B13" s="38">
        <v>208</v>
      </c>
      <c r="C13" s="45">
        <v>7800</v>
      </c>
      <c r="D13" s="56">
        <v>682</v>
      </c>
      <c r="E13" s="46">
        <v>4947</v>
      </c>
      <c r="F13" s="41">
        <f t="shared" si="2"/>
        <v>63.42</v>
      </c>
      <c r="G13" s="46">
        <v>5282</v>
      </c>
      <c r="H13" s="48">
        <f t="shared" si="1"/>
        <v>-335</v>
      </c>
      <c r="I13" s="72">
        <f t="shared" si="0"/>
        <v>-6.342294585384324</v>
      </c>
    </row>
    <row r="14" spans="1:9" s="10" customFormat="1" ht="21.75" customHeight="1">
      <c r="A14" s="44" t="s">
        <v>20</v>
      </c>
      <c r="B14" s="38">
        <v>209</v>
      </c>
      <c r="C14" s="45">
        <v>3430</v>
      </c>
      <c r="D14" s="56">
        <v>41</v>
      </c>
      <c r="E14" s="46">
        <v>1594</v>
      </c>
      <c r="F14" s="41">
        <f t="shared" si="2"/>
        <v>46.47</v>
      </c>
      <c r="G14" s="46">
        <v>1770</v>
      </c>
      <c r="H14" s="48">
        <f t="shared" si="1"/>
        <v>-176</v>
      </c>
      <c r="I14" s="72">
        <f t="shared" si="0"/>
        <v>-9.9435028248587578</v>
      </c>
    </row>
    <row r="15" spans="1:9" s="10" customFormat="1" ht="21.75" customHeight="1">
      <c r="A15" s="44" t="s">
        <v>21</v>
      </c>
      <c r="B15" s="38">
        <v>210</v>
      </c>
      <c r="C15" s="45">
        <v>2300</v>
      </c>
      <c r="D15" s="56">
        <v>22</v>
      </c>
      <c r="E15" s="46">
        <v>1208</v>
      </c>
      <c r="F15" s="41">
        <f t="shared" si="2"/>
        <v>52.52</v>
      </c>
      <c r="G15" s="46">
        <v>1299</v>
      </c>
      <c r="H15" s="48">
        <f t="shared" si="1"/>
        <v>-91</v>
      </c>
      <c r="I15" s="72">
        <f t="shared" si="0"/>
        <v>-7.005388760585066</v>
      </c>
    </row>
    <row r="16" spans="1:9" s="10" customFormat="1" ht="21.75" customHeight="1">
      <c r="A16" s="44" t="s">
        <v>22</v>
      </c>
      <c r="B16" s="38">
        <v>211</v>
      </c>
      <c r="C16" s="45">
        <v>2560</v>
      </c>
      <c r="D16" s="56">
        <v>3</v>
      </c>
      <c r="E16" s="46">
        <v>1795</v>
      </c>
      <c r="F16" s="41">
        <f t="shared" si="2"/>
        <v>70.12</v>
      </c>
      <c r="G16" s="46">
        <v>1232</v>
      </c>
      <c r="H16" s="48">
        <f t="shared" si="1"/>
        <v>563</v>
      </c>
      <c r="I16" s="72">
        <f t="shared" si="0"/>
        <v>45.698051948051948</v>
      </c>
    </row>
    <row r="17" spans="1:9" s="10" customFormat="1" ht="21.75" customHeight="1">
      <c r="A17" s="44" t="s">
        <v>23</v>
      </c>
      <c r="B17" s="38">
        <v>212</v>
      </c>
      <c r="C17" s="45">
        <v>3100</v>
      </c>
      <c r="D17" s="56">
        <v>203</v>
      </c>
      <c r="E17" s="46">
        <v>1952</v>
      </c>
      <c r="F17" s="41">
        <f t="shared" si="2"/>
        <v>62.970000000000006</v>
      </c>
      <c r="G17" s="46">
        <v>2094</v>
      </c>
      <c r="H17" s="48">
        <f t="shared" si="1"/>
        <v>-142</v>
      </c>
      <c r="I17" s="72">
        <f t="shared" si="0"/>
        <v>-6.7812798471824252</v>
      </c>
    </row>
    <row r="18" spans="1:9" s="10" customFormat="1" ht="21.75" customHeight="1">
      <c r="A18" s="44" t="s">
        <v>24</v>
      </c>
      <c r="B18" s="38">
        <v>213</v>
      </c>
      <c r="C18" s="45">
        <v>1950</v>
      </c>
      <c r="D18" s="56">
        <v>219</v>
      </c>
      <c r="E18" s="46">
        <v>1528</v>
      </c>
      <c r="F18" s="41">
        <f t="shared" si="2"/>
        <v>78.36</v>
      </c>
      <c r="G18" s="46">
        <v>1123</v>
      </c>
      <c r="H18" s="48">
        <f t="shared" si="1"/>
        <v>405</v>
      </c>
      <c r="I18" s="72">
        <f t="shared" si="0"/>
        <v>36.064113980409616</v>
      </c>
    </row>
    <row r="19" spans="1:9" s="10" customFormat="1" ht="21.75" customHeight="1">
      <c r="A19" s="44" t="s">
        <v>25</v>
      </c>
      <c r="B19" s="38">
        <v>214</v>
      </c>
      <c r="C19" s="45">
        <v>100</v>
      </c>
      <c r="D19" s="56"/>
      <c r="E19" s="46"/>
      <c r="F19" s="41">
        <f t="shared" si="2"/>
        <v>0</v>
      </c>
      <c r="G19" s="56">
        <v>-4</v>
      </c>
      <c r="H19" s="49">
        <f t="shared" si="1"/>
        <v>4</v>
      </c>
      <c r="I19" s="72">
        <f t="shared" si="0"/>
        <v>-100</v>
      </c>
    </row>
    <row r="20" spans="1:9" s="10" customFormat="1" ht="21.75" customHeight="1">
      <c r="A20" s="44" t="s">
        <v>26</v>
      </c>
      <c r="B20" s="38">
        <v>215</v>
      </c>
      <c r="C20" s="45">
        <v>6050</v>
      </c>
      <c r="D20" s="56">
        <v>370</v>
      </c>
      <c r="E20" s="46">
        <v>3372</v>
      </c>
      <c r="F20" s="41">
        <f t="shared" si="2"/>
        <v>55.74</v>
      </c>
      <c r="G20" s="46">
        <v>3461</v>
      </c>
      <c r="H20" s="48">
        <f t="shared" si="1"/>
        <v>-89</v>
      </c>
      <c r="I20" s="72">
        <f t="shared" si="0"/>
        <v>-2.5715111239526149</v>
      </c>
    </row>
    <row r="21" spans="1:9" s="10" customFormat="1" ht="21.75" customHeight="1">
      <c r="A21" s="44" t="s">
        <v>27</v>
      </c>
      <c r="B21" s="38">
        <v>216</v>
      </c>
      <c r="C21" s="45">
        <v>300</v>
      </c>
      <c r="D21" s="56"/>
      <c r="E21" s="46"/>
      <c r="F21" s="41">
        <f t="shared" si="2"/>
        <v>0</v>
      </c>
      <c r="G21" s="46"/>
      <c r="H21" s="49">
        <f t="shared" ref="H21:H23" si="3">E21-G21</f>
        <v>0</v>
      </c>
      <c r="I21" s="72"/>
    </row>
    <row r="22" spans="1:9" s="10" customFormat="1" ht="21.75" customHeight="1">
      <c r="A22" s="44" t="s">
        <v>28</v>
      </c>
      <c r="B22" s="38">
        <v>217</v>
      </c>
      <c r="C22" s="45">
        <v>150</v>
      </c>
      <c r="D22" s="56">
        <v>14</v>
      </c>
      <c r="E22" s="46">
        <v>80</v>
      </c>
      <c r="F22" s="41">
        <f t="shared" si="2"/>
        <v>53.33</v>
      </c>
      <c r="G22" s="46">
        <v>101</v>
      </c>
      <c r="H22" s="48">
        <f t="shared" si="3"/>
        <v>-21</v>
      </c>
      <c r="I22" s="72">
        <f t="shared" si="0"/>
        <v>-20.792079207920793</v>
      </c>
    </row>
    <row r="23" spans="1:9" s="10" customFormat="1" ht="21.75" customHeight="1">
      <c r="A23" s="44" t="s">
        <v>29</v>
      </c>
      <c r="B23" s="38"/>
      <c r="C23" s="45"/>
      <c r="D23" s="56"/>
      <c r="E23" s="46">
        <v>10</v>
      </c>
      <c r="F23" s="41">
        <f t="shared" si="2"/>
        <v>0</v>
      </c>
      <c r="G23" s="46"/>
      <c r="H23" s="49">
        <f t="shared" si="3"/>
        <v>10</v>
      </c>
      <c r="I23" s="61"/>
    </row>
    <row r="24" spans="1:9" s="28" customFormat="1" ht="28.5" customHeight="1">
      <c r="A24" s="4" t="s">
        <v>30</v>
      </c>
      <c r="B24" s="38"/>
      <c r="C24" s="40">
        <f>SUM(C25,C31:C37)</f>
        <v>30910</v>
      </c>
      <c r="D24" s="40">
        <f>SUM(D25,D31:D37)</f>
        <v>1041</v>
      </c>
      <c r="E24" s="40">
        <f>SUM(E25,E31:E37)</f>
        <v>24303</v>
      </c>
      <c r="F24" s="41">
        <f t="shared" si="2"/>
        <v>78.63</v>
      </c>
      <c r="G24" s="42">
        <f>SUM(G25,G31:G37)</f>
        <v>20576</v>
      </c>
      <c r="H24" s="43">
        <f t="shared" si="1"/>
        <v>3727</v>
      </c>
      <c r="I24" s="60">
        <f t="shared" si="0"/>
        <v>18.113335925349922</v>
      </c>
    </row>
    <row r="25" spans="1:9" s="10" customFormat="1" ht="28.5" customHeight="1">
      <c r="A25" s="44" t="s">
        <v>31</v>
      </c>
      <c r="B25" s="38">
        <v>218</v>
      </c>
      <c r="C25" s="45">
        <f>SUM(C26:C30)</f>
        <v>1850</v>
      </c>
      <c r="D25" s="45">
        <f t="shared" ref="D25:E25" si="4">SUM(D26:D30)</f>
        <v>126</v>
      </c>
      <c r="E25" s="45">
        <f t="shared" si="4"/>
        <v>742</v>
      </c>
      <c r="F25" s="41">
        <f t="shared" si="2"/>
        <v>40.11</v>
      </c>
      <c r="G25" s="47">
        <f>SUM(G26:G30)</f>
        <v>942</v>
      </c>
      <c r="H25" s="48">
        <f t="shared" si="1"/>
        <v>-200</v>
      </c>
      <c r="I25" s="72">
        <f t="shared" si="0"/>
        <v>-21.231422505307858</v>
      </c>
    </row>
    <row r="26" spans="1:9" s="10" customFormat="1" ht="28.5" customHeight="1">
      <c r="A26" s="50" t="s">
        <v>32</v>
      </c>
      <c r="B26" s="51">
        <v>159</v>
      </c>
      <c r="C26" s="45">
        <v>1450</v>
      </c>
      <c r="D26" s="46">
        <v>126</v>
      </c>
      <c r="E26" s="46">
        <v>683</v>
      </c>
      <c r="F26" s="41">
        <f t="shared" si="2"/>
        <v>47.099999999999994</v>
      </c>
      <c r="G26" s="46">
        <v>932</v>
      </c>
      <c r="H26" s="48">
        <f t="shared" si="1"/>
        <v>-249</v>
      </c>
      <c r="I26" s="72">
        <f t="shared" si="0"/>
        <v>-26.716738197424895</v>
      </c>
    </row>
    <row r="27" spans="1:9" s="10" customFormat="1" ht="28.5" customHeight="1">
      <c r="A27" s="52" t="s">
        <v>33</v>
      </c>
      <c r="B27" s="51"/>
      <c r="C27" s="45">
        <v>400</v>
      </c>
      <c r="D27" s="46">
        <v>0</v>
      </c>
      <c r="E27" s="46">
        <v>59</v>
      </c>
      <c r="F27" s="41">
        <f t="shared" si="2"/>
        <v>14.75</v>
      </c>
      <c r="G27" s="46">
        <v>10</v>
      </c>
      <c r="H27" s="48">
        <f t="shared" si="1"/>
        <v>49</v>
      </c>
      <c r="I27" s="72">
        <f t="shared" si="0"/>
        <v>490.00000000000006</v>
      </c>
    </row>
    <row r="28" spans="1:9" s="10" customFormat="1" ht="28.5" customHeight="1">
      <c r="A28" s="50" t="s">
        <v>34</v>
      </c>
      <c r="B28" s="51"/>
      <c r="C28" s="45"/>
      <c r="D28" s="46">
        <v>0</v>
      </c>
      <c r="E28" s="46"/>
      <c r="F28" s="41">
        <f t="shared" si="2"/>
        <v>0</v>
      </c>
      <c r="G28" s="46"/>
      <c r="H28" s="49">
        <f t="shared" si="1"/>
        <v>0</v>
      </c>
      <c r="I28" s="72"/>
    </row>
    <row r="29" spans="1:9" s="10" customFormat="1" ht="28.5" customHeight="1">
      <c r="A29" s="50" t="s">
        <v>35</v>
      </c>
      <c r="B29" s="51"/>
      <c r="C29" s="45"/>
      <c r="D29" s="46">
        <v>0</v>
      </c>
      <c r="E29" s="46"/>
      <c r="F29" s="41">
        <f t="shared" si="2"/>
        <v>0</v>
      </c>
      <c r="G29" s="46"/>
      <c r="H29" s="49">
        <f t="shared" si="1"/>
        <v>0</v>
      </c>
      <c r="I29" s="72"/>
    </row>
    <row r="30" spans="1:9" s="10" customFormat="1" ht="28.5" customHeight="1">
      <c r="A30" s="52" t="s">
        <v>36</v>
      </c>
      <c r="B30" s="51"/>
      <c r="C30" s="45"/>
      <c r="D30" s="46">
        <v>0</v>
      </c>
      <c r="E30" s="46"/>
      <c r="F30" s="41">
        <f t="shared" si="2"/>
        <v>0</v>
      </c>
      <c r="G30" s="46"/>
      <c r="H30" s="49">
        <f t="shared" si="1"/>
        <v>0</v>
      </c>
      <c r="I30" s="72"/>
    </row>
    <row r="31" spans="1:9" s="10" customFormat="1" ht="28.5" customHeight="1">
      <c r="A31" s="44" t="s">
        <v>37</v>
      </c>
      <c r="B31" s="38">
        <v>219</v>
      </c>
      <c r="C31" s="45">
        <v>300</v>
      </c>
      <c r="D31" s="46">
        <v>5</v>
      </c>
      <c r="E31" s="53">
        <v>182</v>
      </c>
      <c r="F31" s="41">
        <f t="shared" si="2"/>
        <v>60.67</v>
      </c>
      <c r="G31" s="53">
        <v>309</v>
      </c>
      <c r="H31" s="49">
        <f t="shared" si="1"/>
        <v>-127</v>
      </c>
      <c r="I31" s="72">
        <f t="shared" si="0"/>
        <v>-41.100323624595468</v>
      </c>
    </row>
    <row r="32" spans="1:9" s="10" customFormat="1" ht="28.5" customHeight="1">
      <c r="A32" s="44" t="s">
        <v>38</v>
      </c>
      <c r="B32" s="38">
        <v>220</v>
      </c>
      <c r="C32" s="45">
        <v>350</v>
      </c>
      <c r="D32" s="46">
        <v>6</v>
      </c>
      <c r="E32" s="54">
        <v>90</v>
      </c>
      <c r="F32" s="41">
        <f t="shared" si="2"/>
        <v>25.71</v>
      </c>
      <c r="G32" s="54">
        <v>205</v>
      </c>
      <c r="H32" s="49">
        <f t="shared" si="1"/>
        <v>-115</v>
      </c>
      <c r="I32" s="72">
        <f t="shared" si="0"/>
        <v>-56.09756097560976</v>
      </c>
    </row>
    <row r="33" spans="1:9" s="10" customFormat="1" ht="28.5" customHeight="1">
      <c r="A33" s="44" t="s">
        <v>39</v>
      </c>
      <c r="B33" s="38">
        <v>221</v>
      </c>
      <c r="C33" s="45"/>
      <c r="D33" s="46">
        <v>0</v>
      </c>
      <c r="E33" s="54"/>
      <c r="F33" s="41">
        <f t="shared" si="2"/>
        <v>0</v>
      </c>
      <c r="G33" s="54"/>
      <c r="H33" s="49">
        <f t="shared" si="1"/>
        <v>0</v>
      </c>
      <c r="I33" s="72"/>
    </row>
    <row r="34" spans="1:9" s="10" customFormat="1" ht="28.5" customHeight="1">
      <c r="A34" s="55" t="s">
        <v>76</v>
      </c>
      <c r="B34" s="38">
        <v>222</v>
      </c>
      <c r="C34" s="45">
        <v>26900</v>
      </c>
      <c r="D34" s="46">
        <v>902</v>
      </c>
      <c r="E34" s="56">
        <v>21859</v>
      </c>
      <c r="F34" s="41">
        <f t="shared" si="2"/>
        <v>81.260000000000005</v>
      </c>
      <c r="G34" s="56">
        <v>17360</v>
      </c>
      <c r="H34" s="48">
        <f t="shared" si="1"/>
        <v>4499</v>
      </c>
      <c r="I34" s="72">
        <f t="shared" si="0"/>
        <v>25.91589861751152</v>
      </c>
    </row>
    <row r="35" spans="1:9" s="10" customFormat="1" ht="28.5" customHeight="1">
      <c r="A35" s="44" t="s">
        <v>40</v>
      </c>
      <c r="B35" s="38"/>
      <c r="C35" s="45">
        <v>10</v>
      </c>
      <c r="D35" s="46">
        <v>1</v>
      </c>
      <c r="E35" s="46">
        <v>16</v>
      </c>
      <c r="F35" s="41"/>
      <c r="G35" s="46"/>
      <c r="H35" s="49"/>
      <c r="I35" s="72"/>
    </row>
    <row r="36" spans="1:9" s="10" customFormat="1" ht="28.5" customHeight="1">
      <c r="A36" s="44" t="s">
        <v>41</v>
      </c>
      <c r="B36" s="38"/>
      <c r="C36" s="45">
        <v>400</v>
      </c>
      <c r="D36" s="46">
        <v>0</v>
      </c>
      <c r="E36" s="46">
        <v>350</v>
      </c>
      <c r="F36" s="41">
        <f t="shared" si="2"/>
        <v>87.5</v>
      </c>
      <c r="G36" s="46">
        <v>397</v>
      </c>
      <c r="H36" s="49">
        <f t="shared" si="1"/>
        <v>-47</v>
      </c>
      <c r="I36" s="72">
        <f t="shared" si="0"/>
        <v>-11.838790931989925</v>
      </c>
    </row>
    <row r="37" spans="1:9" s="10" customFormat="1" ht="28.5" customHeight="1">
      <c r="A37" s="44" t="s">
        <v>42</v>
      </c>
      <c r="B37" s="38">
        <v>223</v>
      </c>
      <c r="C37" s="45">
        <v>1100</v>
      </c>
      <c r="D37" s="46">
        <v>1</v>
      </c>
      <c r="E37" s="46">
        <v>1064</v>
      </c>
      <c r="F37" s="41">
        <f t="shared" si="2"/>
        <v>96.73</v>
      </c>
      <c r="G37" s="46">
        <v>1363</v>
      </c>
      <c r="H37" s="48">
        <f t="shared" si="1"/>
        <v>-299</v>
      </c>
      <c r="I37" s="72">
        <f t="shared" si="0"/>
        <v>-21.936903888481289</v>
      </c>
    </row>
    <row r="38" spans="1:9" s="10" customFormat="1" ht="28.5" customHeight="1">
      <c r="A38" s="57" t="s">
        <v>43</v>
      </c>
      <c r="B38" s="51">
        <v>300</v>
      </c>
      <c r="C38" s="58">
        <v>40000</v>
      </c>
      <c r="D38" s="79">
        <v>2020</v>
      </c>
      <c r="E38" s="42">
        <v>14746</v>
      </c>
      <c r="F38" s="41">
        <f t="shared" si="2"/>
        <v>36.870000000000005</v>
      </c>
      <c r="G38" s="42">
        <v>19585</v>
      </c>
      <c r="H38" s="48">
        <f t="shared" si="1"/>
        <v>-4839</v>
      </c>
      <c r="I38" s="72">
        <f>H38/G38*100</f>
        <v>-24.707684452387031</v>
      </c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42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M28" sqref="M28"/>
    </sheetView>
  </sheetViews>
  <sheetFormatPr defaultColWidth="9" defaultRowHeight="14.25"/>
  <cols>
    <col min="1" max="1" width="28.625" style="6" customWidth="1"/>
    <col min="2" max="2" width="6" style="6" customWidth="1"/>
    <col min="3" max="4" width="11.625" style="7" customWidth="1"/>
    <col min="5" max="5" width="12" style="8" customWidth="1"/>
    <col min="6" max="6" width="12.5" style="7" customWidth="1"/>
    <col min="7" max="7" width="10.375" style="7" customWidth="1"/>
    <col min="8" max="8" width="11.625" style="8" customWidth="1"/>
    <col min="9" max="9" width="11.75" style="7" customWidth="1"/>
    <col min="10" max="10" width="10.625" style="9" customWidth="1"/>
    <col min="11" max="16384" width="9" style="6"/>
  </cols>
  <sheetData>
    <row r="1" spans="1:10" ht="24" customHeight="1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0.100000000000001" customHeight="1">
      <c r="A2" s="10"/>
      <c r="B2" s="10"/>
      <c r="I2" s="23" t="s">
        <v>44</v>
      </c>
    </row>
    <row r="3" spans="1:10" s="5" customFormat="1" ht="19.5" customHeight="1">
      <c r="A3" s="83" t="s">
        <v>1</v>
      </c>
      <c r="B3" s="83" t="s">
        <v>2</v>
      </c>
      <c r="C3" s="83" t="s">
        <v>45</v>
      </c>
      <c r="D3" s="83" t="s">
        <v>46</v>
      </c>
      <c r="E3" s="93" t="s">
        <v>47</v>
      </c>
      <c r="F3" s="83" t="s">
        <v>48</v>
      </c>
      <c r="G3" s="83" t="s">
        <v>6</v>
      </c>
      <c r="H3" s="93" t="s">
        <v>7</v>
      </c>
      <c r="I3" s="90" t="s">
        <v>8</v>
      </c>
      <c r="J3" s="91"/>
    </row>
    <row r="4" spans="1:10" s="5" customFormat="1" ht="19.5" customHeight="1">
      <c r="A4" s="84"/>
      <c r="B4" s="92"/>
      <c r="C4" s="84"/>
      <c r="D4" s="84"/>
      <c r="E4" s="94"/>
      <c r="F4" s="84"/>
      <c r="G4" s="84"/>
      <c r="H4" s="94"/>
      <c r="I4" s="24" t="s">
        <v>9</v>
      </c>
      <c r="J4" s="25" t="s">
        <v>10</v>
      </c>
    </row>
    <row r="5" spans="1:10" ht="17.25" customHeight="1">
      <c r="A5" s="11" t="s">
        <v>49</v>
      </c>
      <c r="B5" s="12">
        <v>500</v>
      </c>
      <c r="C5" s="13">
        <f>C6+C30</f>
        <v>121052</v>
      </c>
      <c r="D5" s="13">
        <f>D6+D30</f>
        <v>13087</v>
      </c>
      <c r="E5" s="13">
        <f>E6+E30</f>
        <v>6226</v>
      </c>
      <c r="F5" s="13">
        <f>F6+F30</f>
        <v>79399</v>
      </c>
      <c r="G5" s="27">
        <f>IF(C5&lt;&gt;0,ROUND(F5/C5,4)*100,0)</f>
        <v>65.59</v>
      </c>
      <c r="H5" s="13">
        <f>H6+H30</f>
        <v>91415</v>
      </c>
      <c r="I5" s="13">
        <f t="shared" ref="I5:I30" si="0">F5-H5</f>
        <v>-12016</v>
      </c>
      <c r="J5" s="27">
        <f>I5/H5*100</f>
        <v>-13.14445112946453</v>
      </c>
    </row>
    <row r="6" spans="1:10" ht="17.25" customHeight="1">
      <c r="A6" s="4" t="s">
        <v>50</v>
      </c>
      <c r="B6" s="12">
        <v>600</v>
      </c>
      <c r="C6" s="13">
        <f>SUM(C7:C29)</f>
        <v>90188</v>
      </c>
      <c r="D6" s="13">
        <f t="shared" ref="D6:F6" si="1">SUM(D7:D29)</f>
        <v>13016</v>
      </c>
      <c r="E6" s="13">
        <f t="shared" si="1"/>
        <v>4798</v>
      </c>
      <c r="F6" s="13">
        <f t="shared" si="1"/>
        <v>54668</v>
      </c>
      <c r="G6" s="27">
        <f>IF(C6&lt;&gt;0,ROUND(F6/C6,4)*100,0)</f>
        <v>60.62</v>
      </c>
      <c r="H6" s="69">
        <f>SUM(H7:H29)</f>
        <v>53695</v>
      </c>
      <c r="I6" s="73">
        <f t="shared" si="0"/>
        <v>973</v>
      </c>
      <c r="J6" s="74">
        <f>I6/H6*100</f>
        <v>1.8120867864791879</v>
      </c>
    </row>
    <row r="7" spans="1:10" ht="17.25" customHeight="1">
      <c r="A7" s="14" t="s">
        <v>51</v>
      </c>
      <c r="B7" s="12">
        <v>601</v>
      </c>
      <c r="C7" s="15">
        <v>6132</v>
      </c>
      <c r="D7" s="67">
        <v>532</v>
      </c>
      <c r="E7" s="67">
        <v>24</v>
      </c>
      <c r="F7" s="67">
        <v>2922</v>
      </c>
      <c r="G7" s="26">
        <f>IF(C7&lt;&gt;0,ROUND(F7/C7,4)*100,0)</f>
        <v>47.65</v>
      </c>
      <c r="H7" s="67">
        <v>3968</v>
      </c>
      <c r="I7" s="75">
        <f t="shared" si="0"/>
        <v>-1046</v>
      </c>
      <c r="J7" s="76">
        <f t="shared" ref="J7:J30" si="2">I7/H7*100</f>
        <v>-26.360887096774192</v>
      </c>
    </row>
    <row r="8" spans="1:10" ht="17.25" customHeight="1">
      <c r="A8" s="16" t="s">
        <v>52</v>
      </c>
      <c r="B8" s="17">
        <v>602</v>
      </c>
      <c r="C8" s="18"/>
      <c r="D8" s="67"/>
      <c r="E8" s="67">
        <v>0</v>
      </c>
      <c r="F8" s="67"/>
      <c r="G8" s="26">
        <f t="shared" ref="G8:G30" si="3">IF(C8&lt;&gt;0,ROUND(F8/C8,4)*100,0)</f>
        <v>0</v>
      </c>
      <c r="H8" s="67"/>
      <c r="I8" s="75">
        <f t="shared" si="0"/>
        <v>0</v>
      </c>
      <c r="J8" s="76"/>
    </row>
    <row r="9" spans="1:10" ht="17.25" customHeight="1">
      <c r="A9" s="16" t="s">
        <v>53</v>
      </c>
      <c r="B9" s="17">
        <v>603</v>
      </c>
      <c r="C9" s="15"/>
      <c r="D9" s="67"/>
      <c r="E9" s="67">
        <v>0</v>
      </c>
      <c r="F9" s="67"/>
      <c r="G9" s="26">
        <f t="shared" si="3"/>
        <v>0</v>
      </c>
      <c r="H9" s="67"/>
      <c r="I9" s="75">
        <f t="shared" si="0"/>
        <v>0</v>
      </c>
      <c r="J9" s="76"/>
    </row>
    <row r="10" spans="1:10" ht="17.25" customHeight="1">
      <c r="A10" s="14" t="s">
        <v>54</v>
      </c>
      <c r="B10" s="17">
        <v>604</v>
      </c>
      <c r="C10" s="15">
        <v>2000</v>
      </c>
      <c r="D10" s="67"/>
      <c r="E10" s="67">
        <v>77</v>
      </c>
      <c r="F10" s="67">
        <v>1306</v>
      </c>
      <c r="G10" s="26">
        <f t="shared" si="3"/>
        <v>65.3</v>
      </c>
      <c r="H10" s="71">
        <v>1210</v>
      </c>
      <c r="I10" s="75">
        <f t="shared" si="0"/>
        <v>96</v>
      </c>
      <c r="J10" s="76">
        <f t="shared" si="2"/>
        <v>7.9338842975206614</v>
      </c>
    </row>
    <row r="11" spans="1:10" ht="17.25" customHeight="1">
      <c r="A11" s="14" t="s">
        <v>55</v>
      </c>
      <c r="B11" s="17">
        <v>605</v>
      </c>
      <c r="C11" s="15">
        <v>7980</v>
      </c>
      <c r="D11" s="67">
        <v>1184</v>
      </c>
      <c r="E11" s="67">
        <v>563</v>
      </c>
      <c r="F11" s="67">
        <v>6550</v>
      </c>
      <c r="G11" s="26">
        <f t="shared" si="3"/>
        <v>82.08</v>
      </c>
      <c r="H11" s="71">
        <v>5328</v>
      </c>
      <c r="I11" s="75">
        <f t="shared" si="0"/>
        <v>1222</v>
      </c>
      <c r="J11" s="76">
        <f t="shared" si="2"/>
        <v>22.935435435435437</v>
      </c>
    </row>
    <row r="12" spans="1:10" ht="17.25" customHeight="1">
      <c r="A12" s="14" t="s">
        <v>56</v>
      </c>
      <c r="B12" s="17">
        <v>606</v>
      </c>
      <c r="C12" s="15">
        <v>1250</v>
      </c>
      <c r="D12" s="67">
        <v>1905</v>
      </c>
      <c r="E12" s="67">
        <v>66</v>
      </c>
      <c r="F12" s="67">
        <v>86</v>
      </c>
      <c r="G12" s="26">
        <f t="shared" si="3"/>
        <v>6.88</v>
      </c>
      <c r="H12" s="71">
        <v>574</v>
      </c>
      <c r="I12" s="75">
        <f t="shared" si="0"/>
        <v>-488</v>
      </c>
      <c r="J12" s="76">
        <f t="shared" si="2"/>
        <v>-85.017421602787451</v>
      </c>
    </row>
    <row r="13" spans="1:10" ht="17.25" customHeight="1">
      <c r="A13" s="16" t="s">
        <v>57</v>
      </c>
      <c r="B13" s="17">
        <v>607</v>
      </c>
      <c r="C13" s="15">
        <v>430</v>
      </c>
      <c r="D13" s="67">
        <v>158</v>
      </c>
      <c r="E13" s="67">
        <v>51</v>
      </c>
      <c r="F13" s="67">
        <v>62</v>
      </c>
      <c r="G13" s="26">
        <f t="shared" si="3"/>
        <v>14.42</v>
      </c>
      <c r="H13" s="71">
        <v>324</v>
      </c>
      <c r="I13" s="75">
        <f t="shared" si="0"/>
        <v>-262</v>
      </c>
      <c r="J13" s="76">
        <f t="shared" si="2"/>
        <v>-80.864197530864203</v>
      </c>
    </row>
    <row r="14" spans="1:10" ht="17.25" customHeight="1">
      <c r="A14" s="14" t="s">
        <v>58</v>
      </c>
      <c r="B14" s="17">
        <v>608</v>
      </c>
      <c r="C14" s="15">
        <v>2650</v>
      </c>
      <c r="D14" s="67">
        <v>418</v>
      </c>
      <c r="E14" s="67">
        <v>149</v>
      </c>
      <c r="F14" s="67">
        <v>1761</v>
      </c>
      <c r="G14" s="26">
        <f t="shared" si="3"/>
        <v>66.45</v>
      </c>
      <c r="H14" s="71">
        <v>1508</v>
      </c>
      <c r="I14" s="75">
        <f t="shared" si="0"/>
        <v>253</v>
      </c>
      <c r="J14" s="76">
        <f t="shared" si="2"/>
        <v>16.777188328912469</v>
      </c>
    </row>
    <row r="15" spans="1:10" ht="17.25" customHeight="1">
      <c r="A15" s="16" t="s">
        <v>59</v>
      </c>
      <c r="B15" s="17">
        <v>609</v>
      </c>
      <c r="C15" s="15">
        <v>1500</v>
      </c>
      <c r="D15" s="67">
        <v>234</v>
      </c>
      <c r="E15" s="67">
        <v>95</v>
      </c>
      <c r="F15" s="67">
        <v>732</v>
      </c>
      <c r="G15" s="26">
        <f t="shared" si="3"/>
        <v>48.8</v>
      </c>
      <c r="H15" s="71">
        <v>764</v>
      </c>
      <c r="I15" s="75">
        <f t="shared" si="0"/>
        <v>-32</v>
      </c>
      <c r="J15" s="76">
        <f t="shared" si="2"/>
        <v>-4.1884816753926701</v>
      </c>
    </row>
    <row r="16" spans="1:10" ht="17.25" customHeight="1">
      <c r="A16" s="16" t="s">
        <v>60</v>
      </c>
      <c r="B16" s="17">
        <v>610</v>
      </c>
      <c r="C16" s="15">
        <v>420</v>
      </c>
      <c r="D16" s="67">
        <v>626</v>
      </c>
      <c r="E16" s="67">
        <v>13</v>
      </c>
      <c r="F16" s="67">
        <v>13</v>
      </c>
      <c r="G16" s="26">
        <f t="shared" si="3"/>
        <v>3.1</v>
      </c>
      <c r="H16" s="71">
        <v>211</v>
      </c>
      <c r="I16" s="75">
        <f t="shared" si="0"/>
        <v>-198</v>
      </c>
      <c r="J16" s="76"/>
    </row>
    <row r="17" spans="1:10" ht="17.25" customHeight="1">
      <c r="A17" s="14" t="s">
        <v>61</v>
      </c>
      <c r="B17" s="17">
        <v>611</v>
      </c>
      <c r="C17" s="15">
        <v>36892</v>
      </c>
      <c r="D17" s="67">
        <v>768</v>
      </c>
      <c r="E17" s="67">
        <v>367</v>
      </c>
      <c r="F17" s="67">
        <v>30348</v>
      </c>
      <c r="G17" s="26">
        <f t="shared" si="3"/>
        <v>82.26</v>
      </c>
      <c r="H17" s="71">
        <v>20719</v>
      </c>
      <c r="I17" s="75">
        <f t="shared" si="0"/>
        <v>9629</v>
      </c>
      <c r="J17" s="76">
        <f t="shared" si="2"/>
        <v>46.474250687774507</v>
      </c>
    </row>
    <row r="18" spans="1:10" ht="17.25" customHeight="1">
      <c r="A18" s="14" t="s">
        <v>62</v>
      </c>
      <c r="B18" s="17">
        <v>612</v>
      </c>
      <c r="C18" s="15">
        <v>2350</v>
      </c>
      <c r="D18" s="67">
        <v>746</v>
      </c>
      <c r="E18" s="67">
        <v>111</v>
      </c>
      <c r="F18" s="67">
        <v>1550</v>
      </c>
      <c r="G18" s="26">
        <f t="shared" si="3"/>
        <v>65.959999999999994</v>
      </c>
      <c r="H18" s="71">
        <v>1319</v>
      </c>
      <c r="I18" s="75">
        <f t="shared" si="0"/>
        <v>231</v>
      </c>
      <c r="J18" s="76">
        <f t="shared" si="2"/>
        <v>17.513267626990146</v>
      </c>
    </row>
    <row r="19" spans="1:10" ht="17.25" customHeight="1">
      <c r="A19" s="16" t="s">
        <v>63</v>
      </c>
      <c r="B19" s="17">
        <v>613</v>
      </c>
      <c r="C19" s="15">
        <v>290</v>
      </c>
      <c r="D19" s="67">
        <v>314</v>
      </c>
      <c r="E19" s="67">
        <v>0</v>
      </c>
      <c r="F19" s="67">
        <v>50</v>
      </c>
      <c r="G19" s="26">
        <f t="shared" si="3"/>
        <v>17.239999999999998</v>
      </c>
      <c r="H19" s="71">
        <v>199</v>
      </c>
      <c r="I19" s="75">
        <f t="shared" si="0"/>
        <v>-149</v>
      </c>
      <c r="J19" s="76">
        <f t="shared" si="2"/>
        <v>-74.874371859296488</v>
      </c>
    </row>
    <row r="20" spans="1:10" ht="17.25" customHeight="1">
      <c r="A20" s="19" t="s">
        <v>64</v>
      </c>
      <c r="B20" s="17">
        <v>614</v>
      </c>
      <c r="C20" s="15">
        <v>23681</v>
      </c>
      <c r="D20" s="67">
        <v>2172</v>
      </c>
      <c r="E20" s="67">
        <v>2023</v>
      </c>
      <c r="F20" s="67">
        <v>4914</v>
      </c>
      <c r="G20" s="26">
        <f t="shared" si="3"/>
        <v>20.75</v>
      </c>
      <c r="H20" s="71">
        <v>6934</v>
      </c>
      <c r="I20" s="75">
        <f t="shared" si="0"/>
        <v>-2020</v>
      </c>
      <c r="J20" s="76">
        <f t="shared" si="2"/>
        <v>-29.13181424862994</v>
      </c>
    </row>
    <row r="21" spans="1:10" ht="17.25" customHeight="1">
      <c r="A21" s="19" t="s">
        <v>65</v>
      </c>
      <c r="B21" s="17">
        <v>615</v>
      </c>
      <c r="C21" s="15">
        <v>200</v>
      </c>
      <c r="D21" s="67">
        <v>124</v>
      </c>
      <c r="E21" s="67">
        <v>0</v>
      </c>
      <c r="F21" s="67">
        <v>3</v>
      </c>
      <c r="G21" s="26">
        <f t="shared" si="3"/>
        <v>1.5</v>
      </c>
      <c r="H21" s="71">
        <v>1400</v>
      </c>
      <c r="I21" s="75">
        <f t="shared" si="0"/>
        <v>-1397</v>
      </c>
      <c r="J21" s="76">
        <f t="shared" si="2"/>
        <v>-99.785714285714292</v>
      </c>
    </row>
    <row r="22" spans="1:10" ht="17.25" customHeight="1">
      <c r="A22" s="19" t="s">
        <v>66</v>
      </c>
      <c r="B22" s="17">
        <v>616</v>
      </c>
      <c r="C22" s="15">
        <v>15</v>
      </c>
      <c r="D22" s="67"/>
      <c r="E22" s="67">
        <v>20</v>
      </c>
      <c r="F22" s="67">
        <v>20</v>
      </c>
      <c r="G22" s="26">
        <f t="shared" si="3"/>
        <v>133.32999999999998</v>
      </c>
      <c r="H22" s="71"/>
      <c r="I22" s="75">
        <f t="shared" si="0"/>
        <v>20</v>
      </c>
      <c r="J22" s="76"/>
    </row>
    <row r="23" spans="1:10" ht="17.25" customHeight="1">
      <c r="A23" s="19" t="s">
        <v>67</v>
      </c>
      <c r="B23" s="17">
        <v>617</v>
      </c>
      <c r="C23" s="15"/>
      <c r="D23" s="67"/>
      <c r="E23" s="67">
        <v>0</v>
      </c>
      <c r="F23" s="67"/>
      <c r="G23" s="26">
        <f t="shared" si="3"/>
        <v>0</v>
      </c>
      <c r="H23" s="71"/>
      <c r="I23" s="75">
        <f t="shared" si="0"/>
        <v>0</v>
      </c>
      <c r="J23" s="76"/>
    </row>
    <row r="24" spans="1:10" ht="17.25" customHeight="1">
      <c r="A24" s="19" t="s">
        <v>68</v>
      </c>
      <c r="B24" s="17">
        <v>618</v>
      </c>
      <c r="C24" s="15">
        <v>340</v>
      </c>
      <c r="D24" s="67"/>
      <c r="E24" s="67">
        <v>7</v>
      </c>
      <c r="F24" s="67">
        <v>327</v>
      </c>
      <c r="G24" s="26">
        <f t="shared" si="3"/>
        <v>96.179999999999993</v>
      </c>
      <c r="H24" s="71">
        <v>198</v>
      </c>
      <c r="I24" s="75">
        <f t="shared" si="0"/>
        <v>129</v>
      </c>
      <c r="J24" s="76">
        <f t="shared" si="2"/>
        <v>65.151515151515156</v>
      </c>
    </row>
    <row r="25" spans="1:10" ht="17.25" customHeight="1">
      <c r="A25" s="19" t="s">
        <v>69</v>
      </c>
      <c r="B25" s="17">
        <v>619</v>
      </c>
      <c r="C25" s="15">
        <v>1750</v>
      </c>
      <c r="D25" s="67">
        <v>3827</v>
      </c>
      <c r="E25" s="67">
        <v>1069</v>
      </c>
      <c r="F25" s="67">
        <v>1900</v>
      </c>
      <c r="G25" s="26">
        <f t="shared" si="3"/>
        <v>108.57000000000001</v>
      </c>
      <c r="H25" s="71">
        <v>859</v>
      </c>
      <c r="I25" s="75">
        <f t="shared" si="0"/>
        <v>1041</v>
      </c>
      <c r="J25" s="76">
        <f t="shared" si="2"/>
        <v>121.18742724097788</v>
      </c>
    </row>
    <row r="26" spans="1:10" ht="17.25" customHeight="1">
      <c r="A26" s="62" t="s">
        <v>71</v>
      </c>
      <c r="B26" s="17">
        <v>620</v>
      </c>
      <c r="C26" s="15">
        <v>200</v>
      </c>
      <c r="D26" s="67">
        <v>8</v>
      </c>
      <c r="E26" s="67">
        <v>12</v>
      </c>
      <c r="F26" s="67">
        <v>172</v>
      </c>
      <c r="G26" s="26">
        <f t="shared" si="3"/>
        <v>86</v>
      </c>
      <c r="H26" s="67">
        <v>94</v>
      </c>
      <c r="I26" s="75">
        <f t="shared" si="0"/>
        <v>78</v>
      </c>
      <c r="J26" s="76">
        <f t="shared" si="2"/>
        <v>82.978723404255319</v>
      </c>
    </row>
    <row r="27" spans="1:10" ht="17.25" customHeight="1">
      <c r="A27" s="62" t="s">
        <v>72</v>
      </c>
      <c r="B27" s="17">
        <v>621</v>
      </c>
      <c r="C27" s="15"/>
      <c r="D27" s="67"/>
      <c r="E27" s="67">
        <v>0</v>
      </c>
      <c r="F27" s="67"/>
      <c r="G27" s="26">
        <f t="shared" si="3"/>
        <v>0</v>
      </c>
      <c r="H27" s="67"/>
      <c r="I27" s="75">
        <f t="shared" si="0"/>
        <v>0</v>
      </c>
      <c r="J27" s="76"/>
    </row>
    <row r="28" spans="1:10" ht="17.25" customHeight="1">
      <c r="A28" s="62" t="s">
        <v>73</v>
      </c>
      <c r="B28" s="17"/>
      <c r="C28" s="15">
        <v>2100</v>
      </c>
      <c r="D28" s="67"/>
      <c r="E28" s="67">
        <v>150</v>
      </c>
      <c r="F28" s="67">
        <v>1951</v>
      </c>
      <c r="G28" s="26">
        <f t="shared" si="3"/>
        <v>92.9</v>
      </c>
      <c r="H28" s="67">
        <v>8086</v>
      </c>
      <c r="I28" s="75">
        <f t="shared" si="0"/>
        <v>-6135</v>
      </c>
      <c r="J28" s="76">
        <f t="shared" si="2"/>
        <v>-75.871877318822655</v>
      </c>
    </row>
    <row r="29" spans="1:10" ht="17.25" customHeight="1">
      <c r="A29" s="62" t="s">
        <v>74</v>
      </c>
      <c r="B29" s="17"/>
      <c r="C29" s="15">
        <v>8</v>
      </c>
      <c r="D29" s="67"/>
      <c r="E29" s="67">
        <v>1</v>
      </c>
      <c r="F29" s="67">
        <v>1</v>
      </c>
      <c r="G29" s="26">
        <f t="shared" si="3"/>
        <v>12.5</v>
      </c>
      <c r="H29" s="67"/>
      <c r="I29" s="75">
        <f t="shared" si="0"/>
        <v>1</v>
      </c>
      <c r="J29" s="76"/>
    </row>
    <row r="30" spans="1:10" ht="17.25" customHeight="1">
      <c r="A30" s="20" t="s">
        <v>70</v>
      </c>
      <c r="B30" s="17">
        <v>700</v>
      </c>
      <c r="C30" s="21">
        <v>30864</v>
      </c>
      <c r="D30" s="68">
        <v>71</v>
      </c>
      <c r="E30" s="67">
        <v>1428</v>
      </c>
      <c r="F30" s="68">
        <v>24731</v>
      </c>
      <c r="G30" s="26">
        <f t="shared" si="3"/>
        <v>80.13</v>
      </c>
      <c r="H30" s="68">
        <v>37720</v>
      </c>
      <c r="I30" s="75">
        <f t="shared" si="0"/>
        <v>-12989</v>
      </c>
      <c r="J30" s="76">
        <f t="shared" si="2"/>
        <v>-34.435312831389183</v>
      </c>
    </row>
    <row r="31" spans="1:10" ht="15.75">
      <c r="A31" s="63" t="s">
        <v>75</v>
      </c>
      <c r="B31" s="64"/>
      <c r="C31" s="21">
        <v>5</v>
      </c>
      <c r="D31" s="68">
        <v>93</v>
      </c>
      <c r="E31" s="67">
        <v>0</v>
      </c>
      <c r="F31" s="65"/>
      <c r="G31" s="66"/>
      <c r="H31" s="70"/>
      <c r="I31" s="77"/>
      <c r="J31" s="77"/>
    </row>
    <row r="32" spans="1:10">
      <c r="A32" s="22"/>
      <c r="B32" s="22"/>
      <c r="F32" s="8"/>
    </row>
    <row r="33" spans="1:6">
      <c r="A33" s="22"/>
      <c r="B33" s="22"/>
      <c r="F33" s="8"/>
    </row>
    <row r="34" spans="1:6">
      <c r="A34" s="22"/>
      <c r="B34" s="22"/>
      <c r="F34" s="8"/>
    </row>
    <row r="35" spans="1:6">
      <c r="A35" s="22"/>
      <c r="B35" s="22"/>
      <c r="F35" s="8"/>
    </row>
    <row r="36" spans="1:6">
      <c r="A36" s="22"/>
      <c r="B36" s="22"/>
    </row>
    <row r="37" spans="1:6">
      <c r="A37" s="22"/>
      <c r="B37" s="22"/>
    </row>
    <row r="38" spans="1:6">
      <c r="A38" s="22"/>
      <c r="B38" s="22"/>
    </row>
    <row r="39" spans="1:6">
      <c r="A39" s="22"/>
      <c r="B39" s="22"/>
    </row>
    <row r="40" spans="1:6">
      <c r="A40" s="22"/>
      <c r="B40" s="22"/>
    </row>
    <row r="41" spans="1:6">
      <c r="A41" s="22"/>
      <c r="B41" s="22"/>
    </row>
    <row r="42" spans="1:6">
      <c r="A42" s="22"/>
      <c r="B42" s="22"/>
    </row>
    <row r="43" spans="1:6">
      <c r="A43" s="22"/>
      <c r="B43" s="22"/>
    </row>
    <row r="44" spans="1:6">
      <c r="A44" s="22"/>
      <c r="B44" s="22"/>
    </row>
    <row r="45" spans="1:6">
      <c r="A45" s="22"/>
      <c r="B45" s="22"/>
    </row>
    <row r="46" spans="1:6">
      <c r="A46" s="22"/>
      <c r="B46" s="22"/>
    </row>
    <row r="47" spans="1:6">
      <c r="A47" s="22"/>
      <c r="B47" s="22"/>
    </row>
    <row r="48" spans="1:6">
      <c r="A48" s="22"/>
      <c r="B48" s="22"/>
    </row>
    <row r="49" spans="1:2">
      <c r="A49" s="22"/>
      <c r="B49" s="22"/>
    </row>
    <row r="50" spans="1:2">
      <c r="A50" s="22"/>
      <c r="B50" s="22"/>
    </row>
    <row r="51" spans="1:2">
      <c r="A51" s="22"/>
      <c r="B51" s="22"/>
    </row>
    <row r="52" spans="1:2">
      <c r="A52" s="22"/>
      <c r="B52" s="22"/>
    </row>
    <row r="53" spans="1:2">
      <c r="A53" s="22"/>
      <c r="B53" s="22"/>
    </row>
    <row r="54" spans="1:2">
      <c r="A54" s="22"/>
      <c r="B54" s="22"/>
    </row>
    <row r="55" spans="1:2">
      <c r="A55" s="22"/>
      <c r="B55" s="22"/>
    </row>
    <row r="56" spans="1:2">
      <c r="A56" s="22"/>
      <c r="B56" s="22"/>
    </row>
    <row r="57" spans="1:2">
      <c r="A57" s="22"/>
      <c r="B57" s="22"/>
    </row>
    <row r="58" spans="1:2">
      <c r="A58" s="22"/>
      <c r="B58" s="22"/>
    </row>
    <row r="59" spans="1:2">
      <c r="A59" s="22"/>
      <c r="B59" s="22"/>
    </row>
    <row r="60" spans="1:2">
      <c r="A60" s="22"/>
      <c r="B60" s="22"/>
    </row>
    <row r="61" spans="1:2">
      <c r="A61" s="22"/>
      <c r="B61" s="22"/>
    </row>
    <row r="62" spans="1:2">
      <c r="A62" s="22"/>
      <c r="B62" s="22"/>
    </row>
    <row r="63" spans="1:2">
      <c r="A63" s="22"/>
      <c r="B63" s="22"/>
    </row>
    <row r="64" spans="1:2">
      <c r="A64" s="22"/>
      <c r="B64" s="22"/>
    </row>
    <row r="65" spans="1:2">
      <c r="A65" s="22"/>
      <c r="B65" s="22"/>
    </row>
    <row r="66" spans="1:2">
      <c r="A66" s="22"/>
      <c r="B66" s="22"/>
    </row>
    <row r="67" spans="1:2">
      <c r="A67" s="22"/>
      <c r="B67" s="22"/>
    </row>
    <row r="68" spans="1:2">
      <c r="A68" s="22"/>
      <c r="B68" s="22"/>
    </row>
    <row r="69" spans="1:2">
      <c r="A69" s="22"/>
      <c r="B69" s="22"/>
    </row>
    <row r="70" spans="1:2">
      <c r="A70" s="22"/>
      <c r="B70" s="22"/>
    </row>
    <row r="71" spans="1:2">
      <c r="A71" s="22"/>
      <c r="B71" s="22"/>
    </row>
    <row r="72" spans="1:2">
      <c r="A72" s="22"/>
      <c r="B72" s="22"/>
    </row>
    <row r="73" spans="1:2">
      <c r="A73" s="22"/>
      <c r="B73" s="22"/>
    </row>
    <row r="74" spans="1:2">
      <c r="A74" s="22"/>
      <c r="B74" s="22"/>
    </row>
    <row r="75" spans="1:2">
      <c r="A75" s="22"/>
      <c r="B75" s="22"/>
    </row>
    <row r="76" spans="1:2">
      <c r="A76" s="22"/>
      <c r="B76" s="22"/>
    </row>
    <row r="77" spans="1:2">
      <c r="A77" s="22"/>
      <c r="B77" s="22"/>
    </row>
    <row r="78" spans="1:2">
      <c r="A78" s="22"/>
      <c r="B78" s="22"/>
    </row>
    <row r="79" spans="1:2">
      <c r="A79" s="22"/>
      <c r="B79" s="22"/>
    </row>
    <row r="80" spans="1:2">
      <c r="A80" s="22"/>
      <c r="B80" s="22"/>
    </row>
    <row r="81" spans="1:2">
      <c r="A81" s="22"/>
      <c r="B81" s="22"/>
    </row>
    <row r="82" spans="1:2">
      <c r="A82" s="22"/>
      <c r="B82" s="22"/>
    </row>
    <row r="83" spans="1:2">
      <c r="A83" s="22"/>
      <c r="B83" s="22"/>
    </row>
    <row r="84" spans="1:2">
      <c r="A84" s="22"/>
      <c r="B84" s="22"/>
    </row>
    <row r="85" spans="1:2">
      <c r="A85" s="22"/>
      <c r="B85" s="22"/>
    </row>
    <row r="86" spans="1:2">
      <c r="A86" s="22"/>
      <c r="B86" s="22"/>
    </row>
    <row r="87" spans="1:2">
      <c r="A87" s="22"/>
      <c r="B87" s="22"/>
    </row>
    <row r="88" spans="1:2">
      <c r="A88" s="22"/>
      <c r="B88" s="22"/>
    </row>
    <row r="89" spans="1:2">
      <c r="A89" s="22"/>
      <c r="B89" s="22"/>
    </row>
    <row r="90" spans="1:2">
      <c r="A90" s="22"/>
      <c r="B90" s="22"/>
    </row>
    <row r="91" spans="1:2">
      <c r="A91" s="22"/>
      <c r="B91" s="22"/>
    </row>
    <row r="92" spans="1:2">
      <c r="A92" s="22"/>
      <c r="B92" s="22"/>
    </row>
    <row r="93" spans="1:2">
      <c r="A93" s="22"/>
      <c r="B93" s="22"/>
    </row>
    <row r="94" spans="1:2">
      <c r="A94" s="22"/>
      <c r="B94" s="22"/>
    </row>
    <row r="95" spans="1:2">
      <c r="A95" s="22"/>
      <c r="B95" s="22"/>
    </row>
    <row r="96" spans="1:2">
      <c r="A96" s="22"/>
      <c r="B96" s="22"/>
    </row>
    <row r="97" spans="1:2">
      <c r="A97" s="22"/>
      <c r="B97" s="22"/>
    </row>
    <row r="98" spans="1:2">
      <c r="A98" s="22"/>
      <c r="B98" s="22"/>
    </row>
    <row r="99" spans="1:2">
      <c r="A99" s="22"/>
      <c r="B99" s="22"/>
    </row>
    <row r="100" spans="1:2">
      <c r="A100" s="22"/>
      <c r="B100" s="22"/>
    </row>
    <row r="101" spans="1:2">
      <c r="A101" s="22"/>
      <c r="B101" s="22"/>
    </row>
    <row r="102" spans="1:2">
      <c r="A102" s="22"/>
      <c r="B102" s="22"/>
    </row>
    <row r="103" spans="1:2">
      <c r="A103" s="22"/>
      <c r="B103" s="22"/>
    </row>
    <row r="104" spans="1:2">
      <c r="A104" s="22"/>
      <c r="B104" s="22"/>
    </row>
    <row r="105" spans="1:2">
      <c r="A105" s="22"/>
      <c r="B105" s="22"/>
    </row>
    <row r="106" spans="1:2">
      <c r="A106" s="22"/>
      <c r="B106" s="22"/>
    </row>
    <row r="107" spans="1:2">
      <c r="A107" s="22"/>
      <c r="B107" s="22"/>
    </row>
    <row r="108" spans="1:2">
      <c r="A108" s="22"/>
      <c r="B108" s="22"/>
    </row>
    <row r="109" spans="1:2">
      <c r="A109" s="22"/>
      <c r="B109" s="22"/>
    </row>
    <row r="110" spans="1:2">
      <c r="A110" s="22"/>
      <c r="B110" s="22"/>
    </row>
    <row r="111" spans="1:2">
      <c r="A111" s="22"/>
      <c r="B111" s="22"/>
    </row>
    <row r="112" spans="1:2">
      <c r="A112" s="22"/>
      <c r="B112" s="22"/>
    </row>
    <row r="113" spans="1:2">
      <c r="A113" s="22"/>
      <c r="B113" s="22"/>
    </row>
    <row r="114" spans="1:2">
      <c r="A114" s="22"/>
      <c r="B114" s="22"/>
    </row>
    <row r="115" spans="1:2">
      <c r="A115" s="22"/>
      <c r="B115" s="22"/>
    </row>
    <row r="116" spans="1:2">
      <c r="A116" s="22"/>
      <c r="B116" s="22"/>
    </row>
    <row r="117" spans="1:2">
      <c r="A117" s="22"/>
      <c r="B117" s="22"/>
    </row>
    <row r="118" spans="1:2">
      <c r="A118" s="22"/>
      <c r="B118" s="22"/>
    </row>
    <row r="119" spans="1:2">
      <c r="A119" s="22"/>
      <c r="B119" s="22"/>
    </row>
    <row r="120" spans="1:2">
      <c r="A120" s="22"/>
      <c r="B120" s="22"/>
    </row>
    <row r="121" spans="1:2">
      <c r="A121" s="22"/>
      <c r="B121" s="22"/>
    </row>
    <row r="122" spans="1:2">
      <c r="A122" s="22"/>
      <c r="B122" s="22"/>
    </row>
    <row r="123" spans="1:2">
      <c r="A123" s="22"/>
      <c r="B123" s="22"/>
    </row>
    <row r="124" spans="1:2">
      <c r="A124" s="22"/>
      <c r="B124" s="22"/>
    </row>
    <row r="125" spans="1:2">
      <c r="A125" s="22"/>
      <c r="B125" s="22"/>
    </row>
    <row r="126" spans="1:2">
      <c r="A126" s="22"/>
      <c r="B126" s="22"/>
    </row>
    <row r="127" spans="1:2">
      <c r="A127" s="22"/>
      <c r="B127" s="22"/>
    </row>
    <row r="128" spans="1:2">
      <c r="A128" s="22"/>
      <c r="B128" s="22"/>
    </row>
    <row r="129" spans="1:2">
      <c r="A129" s="22"/>
      <c r="B129" s="22"/>
    </row>
    <row r="130" spans="1:2">
      <c r="A130" s="22"/>
      <c r="B130" s="22"/>
    </row>
    <row r="131" spans="1:2">
      <c r="A131" s="22"/>
      <c r="B131" s="22"/>
    </row>
    <row r="132" spans="1:2">
      <c r="A132" s="22"/>
      <c r="B132" s="22"/>
    </row>
    <row r="133" spans="1:2">
      <c r="A133" s="22"/>
      <c r="B133" s="22"/>
    </row>
    <row r="134" spans="1:2">
      <c r="A134" s="22"/>
      <c r="B134" s="22"/>
    </row>
    <row r="135" spans="1:2">
      <c r="A135" s="22"/>
      <c r="B135" s="22"/>
    </row>
    <row r="136" spans="1:2">
      <c r="A136" s="22"/>
      <c r="B136" s="22"/>
    </row>
    <row r="137" spans="1:2">
      <c r="A137" s="22"/>
      <c r="B137" s="22"/>
    </row>
    <row r="138" spans="1:2">
      <c r="A138" s="22"/>
      <c r="B138" s="22"/>
    </row>
    <row r="139" spans="1:2">
      <c r="A139" s="22"/>
      <c r="B139" s="22"/>
    </row>
    <row r="140" spans="1:2">
      <c r="A140" s="22"/>
      <c r="B140" s="22"/>
    </row>
    <row r="141" spans="1:2">
      <c r="A141" s="22"/>
      <c r="B141" s="22"/>
    </row>
    <row r="142" spans="1:2">
      <c r="A142" s="22"/>
      <c r="B142" s="22"/>
    </row>
    <row r="143" spans="1:2">
      <c r="A143" s="22"/>
      <c r="B143" s="22"/>
    </row>
    <row r="144" spans="1:2">
      <c r="A144" s="22"/>
      <c r="B144" s="22"/>
    </row>
    <row r="145" spans="1:2">
      <c r="A145" s="22"/>
      <c r="B145" s="22"/>
    </row>
    <row r="146" spans="1:2">
      <c r="A146" s="22"/>
      <c r="B146" s="22"/>
    </row>
    <row r="147" spans="1:2">
      <c r="A147" s="22"/>
      <c r="B147" s="22"/>
    </row>
    <row r="148" spans="1:2">
      <c r="A148" s="22"/>
      <c r="B148" s="22"/>
    </row>
    <row r="149" spans="1:2">
      <c r="A149" s="22"/>
      <c r="B149" s="22"/>
    </row>
    <row r="150" spans="1:2">
      <c r="A150" s="22"/>
      <c r="B150" s="22"/>
    </row>
    <row r="151" spans="1:2">
      <c r="A151" s="22"/>
      <c r="B151" s="22"/>
    </row>
    <row r="152" spans="1:2">
      <c r="A152" s="22"/>
      <c r="B152" s="22"/>
    </row>
    <row r="153" spans="1:2">
      <c r="A153" s="22"/>
      <c r="B153" s="22"/>
    </row>
    <row r="154" spans="1:2">
      <c r="A154" s="22"/>
      <c r="B154" s="22"/>
    </row>
    <row r="155" spans="1:2">
      <c r="A155" s="22"/>
      <c r="B155" s="22"/>
    </row>
    <row r="156" spans="1:2">
      <c r="A156" s="22"/>
      <c r="B156" s="22"/>
    </row>
    <row r="157" spans="1:2">
      <c r="A157" s="22"/>
      <c r="B157" s="22"/>
    </row>
    <row r="158" spans="1:2">
      <c r="A158" s="22"/>
      <c r="B158" s="22"/>
    </row>
    <row r="159" spans="1:2">
      <c r="A159" s="22"/>
      <c r="B159" s="22"/>
    </row>
    <row r="160" spans="1:2">
      <c r="A160" s="22"/>
      <c r="B160" s="22"/>
    </row>
    <row r="161" spans="1:2">
      <c r="A161" s="22"/>
      <c r="B161" s="22"/>
    </row>
    <row r="162" spans="1:2">
      <c r="A162" s="22"/>
      <c r="B162" s="22"/>
    </row>
    <row r="163" spans="1:2">
      <c r="A163" s="22"/>
      <c r="B163" s="22"/>
    </row>
    <row r="164" spans="1:2">
      <c r="A164" s="22"/>
      <c r="B164" s="22"/>
    </row>
    <row r="165" spans="1:2">
      <c r="A165" s="22"/>
      <c r="B165" s="22"/>
    </row>
    <row r="166" spans="1:2">
      <c r="A166" s="22"/>
      <c r="B166" s="22"/>
    </row>
    <row r="167" spans="1:2">
      <c r="A167" s="22"/>
      <c r="B167" s="22"/>
    </row>
    <row r="168" spans="1:2">
      <c r="A168" s="22"/>
      <c r="B168" s="22"/>
    </row>
    <row r="169" spans="1:2">
      <c r="A169" s="22"/>
      <c r="B169" s="22"/>
    </row>
    <row r="170" spans="1:2">
      <c r="A170" s="22"/>
      <c r="B170" s="22"/>
    </row>
    <row r="171" spans="1:2">
      <c r="A171" s="22"/>
      <c r="B171" s="22"/>
    </row>
    <row r="172" spans="1:2">
      <c r="A172" s="22"/>
      <c r="B172" s="22"/>
    </row>
    <row r="173" spans="1:2">
      <c r="A173" s="22"/>
      <c r="B173" s="22"/>
    </row>
    <row r="174" spans="1:2">
      <c r="A174" s="22"/>
      <c r="B174" s="22"/>
    </row>
    <row r="175" spans="1:2">
      <c r="A175" s="22"/>
      <c r="B175" s="22"/>
    </row>
    <row r="176" spans="1:2">
      <c r="A176" s="22"/>
      <c r="B176" s="22"/>
    </row>
    <row r="177" spans="1:2">
      <c r="A177" s="22"/>
      <c r="B177" s="22"/>
    </row>
    <row r="178" spans="1:2">
      <c r="A178" s="22"/>
      <c r="B178" s="22"/>
    </row>
    <row r="179" spans="1:2">
      <c r="A179" s="22"/>
      <c r="B179" s="22"/>
    </row>
    <row r="180" spans="1:2">
      <c r="A180" s="22"/>
      <c r="B180" s="22"/>
    </row>
    <row r="181" spans="1:2">
      <c r="A181" s="22"/>
      <c r="B181" s="22"/>
    </row>
    <row r="182" spans="1:2">
      <c r="A182" s="22"/>
      <c r="B182" s="22"/>
    </row>
    <row r="183" spans="1:2">
      <c r="A183" s="22"/>
      <c r="B183" s="22"/>
    </row>
    <row r="184" spans="1:2">
      <c r="A184" s="22"/>
      <c r="B184" s="22"/>
    </row>
    <row r="185" spans="1:2">
      <c r="A185" s="22"/>
      <c r="B185" s="22"/>
    </row>
    <row r="186" spans="1:2">
      <c r="A186" s="22"/>
      <c r="B186" s="22"/>
    </row>
    <row r="187" spans="1:2">
      <c r="A187" s="22"/>
      <c r="B187" s="22"/>
    </row>
    <row r="188" spans="1:2">
      <c r="A188" s="22"/>
      <c r="B188" s="22"/>
    </row>
    <row r="189" spans="1:2">
      <c r="A189" s="22"/>
      <c r="B189" s="22"/>
    </row>
    <row r="190" spans="1:2">
      <c r="A190" s="22"/>
      <c r="B190" s="22"/>
    </row>
    <row r="191" spans="1:2">
      <c r="A191" s="22"/>
      <c r="B191" s="22"/>
    </row>
    <row r="192" spans="1:2">
      <c r="A192" s="22"/>
      <c r="B192" s="22"/>
    </row>
    <row r="193" spans="1:2">
      <c r="A193" s="22"/>
      <c r="B193" s="22"/>
    </row>
    <row r="194" spans="1:2">
      <c r="A194" s="22"/>
      <c r="B194" s="22"/>
    </row>
    <row r="195" spans="1:2">
      <c r="A195" s="22"/>
      <c r="B195" s="22"/>
    </row>
    <row r="196" spans="1:2">
      <c r="A196" s="22"/>
      <c r="B196" s="22"/>
    </row>
    <row r="197" spans="1:2">
      <c r="A197" s="22"/>
      <c r="B197" s="22"/>
    </row>
    <row r="198" spans="1:2">
      <c r="A198" s="22"/>
      <c r="B198" s="22"/>
    </row>
    <row r="199" spans="1:2">
      <c r="A199" s="22"/>
      <c r="B199" s="22"/>
    </row>
    <row r="200" spans="1:2">
      <c r="A200" s="22"/>
      <c r="B200" s="22"/>
    </row>
    <row r="201" spans="1:2">
      <c r="A201" s="22"/>
      <c r="B201" s="22"/>
    </row>
    <row r="202" spans="1:2">
      <c r="A202" s="22"/>
      <c r="B202" s="22"/>
    </row>
    <row r="203" spans="1:2">
      <c r="A203" s="22"/>
      <c r="B203" s="22"/>
    </row>
    <row r="204" spans="1:2">
      <c r="A204" s="22"/>
      <c r="B204" s="22"/>
    </row>
    <row r="205" spans="1:2">
      <c r="A205" s="22"/>
      <c r="B205" s="22"/>
    </row>
    <row r="206" spans="1:2">
      <c r="A206" s="22"/>
      <c r="B206" s="22"/>
    </row>
    <row r="207" spans="1:2">
      <c r="A207" s="22"/>
      <c r="B207" s="22"/>
    </row>
    <row r="208" spans="1:2">
      <c r="A208" s="22"/>
      <c r="B208" s="22"/>
    </row>
    <row r="209" spans="1:2">
      <c r="A209" s="22"/>
      <c r="B209" s="22"/>
    </row>
    <row r="210" spans="1:2">
      <c r="A210" s="22"/>
      <c r="B210" s="22"/>
    </row>
    <row r="211" spans="1:2">
      <c r="A211" s="22"/>
      <c r="B211" s="22"/>
    </row>
    <row r="212" spans="1:2">
      <c r="A212" s="22"/>
      <c r="B212" s="22"/>
    </row>
    <row r="213" spans="1:2">
      <c r="A213" s="22"/>
      <c r="B213" s="22"/>
    </row>
    <row r="214" spans="1:2">
      <c r="A214" s="22"/>
      <c r="B214" s="22"/>
    </row>
    <row r="215" spans="1:2">
      <c r="A215" s="22"/>
      <c r="B215" s="22"/>
    </row>
    <row r="216" spans="1:2">
      <c r="A216" s="22"/>
      <c r="B216" s="22"/>
    </row>
    <row r="217" spans="1:2">
      <c r="A217" s="22"/>
      <c r="B217" s="22"/>
    </row>
    <row r="218" spans="1:2">
      <c r="A218" s="22"/>
      <c r="B218" s="22"/>
    </row>
    <row r="219" spans="1:2">
      <c r="A219" s="22"/>
      <c r="B219" s="22"/>
    </row>
    <row r="220" spans="1:2">
      <c r="A220" s="22"/>
      <c r="B220" s="22"/>
    </row>
    <row r="221" spans="1:2">
      <c r="A221" s="22"/>
      <c r="B221" s="22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42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2022-09-01T07:49:11Z</cp:lastPrinted>
  <dcterms:created xsi:type="dcterms:W3CDTF">2001-07-03T09:54:00Z</dcterms:created>
  <dcterms:modified xsi:type="dcterms:W3CDTF">2022-09-05T01:45:41Z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