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G25" i="1"/>
  <c r="F11"/>
  <c r="F12"/>
  <c r="F13"/>
  <c r="F14"/>
  <c r="F15"/>
  <c r="F16"/>
  <c r="F17"/>
  <c r="F18"/>
  <c r="F19"/>
  <c r="F20"/>
  <c r="F21"/>
  <c r="F22"/>
  <c r="G27" i="2" l="1"/>
  <c r="G28"/>
  <c r="I30" l="1"/>
  <c r="J30" s="1"/>
  <c r="G30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J19" s="1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6"/>
  <c r="E5" s="1"/>
  <c r="D6"/>
  <c r="D5" s="1"/>
  <c r="C6"/>
  <c r="C5" s="1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4"/>
  <c r="E25"/>
  <c r="D25"/>
  <c r="D24" s="1"/>
  <c r="C25"/>
  <c r="H23"/>
  <c r="F23"/>
  <c r="H22"/>
  <c r="I22" s="1"/>
  <c r="H2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F10"/>
  <c r="H9"/>
  <c r="I9" s="1"/>
  <c r="F9"/>
  <c r="H8"/>
  <c r="I8" s="1"/>
  <c r="F8"/>
  <c r="G7"/>
  <c r="E7"/>
  <c r="D7"/>
  <c r="C7"/>
  <c r="F25" l="1"/>
  <c r="I6" i="2"/>
  <c r="J6" s="1"/>
  <c r="F7" i="1"/>
  <c r="F5" i="2"/>
  <c r="I5" s="1"/>
  <c r="J5" s="1"/>
  <c r="G6"/>
  <c r="D6" i="1"/>
  <c r="D5" s="1"/>
  <c r="C24"/>
  <c r="H25"/>
  <c r="I25" s="1"/>
  <c r="E24"/>
  <c r="H24" s="1"/>
  <c r="I24" s="1"/>
  <c r="H7"/>
  <c r="I7" s="1"/>
  <c r="G6"/>
  <c r="F24" l="1"/>
  <c r="G5" i="2"/>
  <c r="C6" i="1"/>
  <c r="E6"/>
  <c r="E5" s="1"/>
  <c r="G5"/>
  <c r="F6" l="1"/>
  <c r="C5"/>
  <c r="F5" s="1"/>
  <c r="H6"/>
  <c r="I6" s="1"/>
  <c r="H5"/>
  <c r="I5" s="1"/>
</calcChain>
</file>

<file path=xl/sharedStrings.xml><?xml version="1.0" encoding="utf-8"?>
<sst xmlns="http://schemas.openxmlformats.org/spreadsheetml/2006/main" count="86" uniqueCount="79">
  <si>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</si>
  <si>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</si>
  <si>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</si>
  <si>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</si>
  <si>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</si>
  <si>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</si>
  <si>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</si>
  <si>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</si>
  <si>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</si>
  <si>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</si>
  <si>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</si>
  <si>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</si>
  <si>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</si>
  <si>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</si>
  <si>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</si>
  <si>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</si>
  <si>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</si>
  <si>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</si>
  <si>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</si>
  <si>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</si>
  <si>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</si>
  <si>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</si>
  <si>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</si>
  <si>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</si>
  <si>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</si>
  <si>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</si>
  <si>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</si>
  <si>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</si>
  <si>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</si>
  <si>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</si>
  <si>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</si>
  <si>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</si>
  <si>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教育费附加收入</t>
    </r>
  </si>
  <si>
    <t xml:space="preserve">     残疾人就业保障金收入</t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</si>
  <si>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教育资金收入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</si>
  <si>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</si>
  <si>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</si>
  <si>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</si>
  <si>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</si>
  <si>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</si>
  <si>
    <t xml:space="preserve">  捐赠收入</t>
  </si>
  <si>
    <t xml:space="preserve">  政府住房基金收入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</si>
  <si>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</si>
  <si>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</si>
  <si>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</si>
  <si>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</si>
  <si>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</si>
  <si>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</si>
  <si>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</si>
  <si>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</si>
  <si>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t xml:space="preserve">  </t>
    </r>
    <r>
      <rPr>
        <b/>
        <sz val="12"/>
        <rFont val="黑体"/>
        <family val="3"/>
        <charset val="134"/>
      </rPr>
      <t>一、一般公共预算支出合计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</si>
  <si>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</si>
  <si>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</si>
  <si>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</si>
  <si>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</si>
  <si>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</si>
  <si>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</si>
  <si>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</si>
  <si>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社会保障和就业支出</t>
    </r>
  </si>
  <si>
    <t xml:space="preserve">  卫生健康支出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</si>
  <si>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</si>
  <si>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</si>
  <si>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</si>
  <si>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</si>
  <si>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</si>
  <si>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</si>
  <si>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</si>
  <si>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</si>
  <si>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</si>
  <si>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</si>
  <si>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>二、政府性基金预算支出合计</t>
  </si>
  <si>
    <t xml:space="preserve">  灾害防治及应急管理支出</t>
    <phoneticPr fontId="42" type="noConversion"/>
  </si>
  <si>
    <t xml:space="preserve">  债务还本支出</t>
  </si>
  <si>
    <t xml:space="preserve">  债务付息支出</t>
  </si>
  <si>
    <t xml:space="preserve">  债务发行费用支出</t>
    <phoneticPr fontId="42" type="noConversion"/>
  </si>
  <si>
    <t>三、国有资本经营预算支出合计</t>
    <phoneticPr fontId="42" type="noConversion"/>
  </si>
  <si>
    <r>
      <t>楚雄高新区2022年</t>
    </r>
    <r>
      <rPr>
        <b/>
        <sz val="18"/>
        <rFont val="方正小标宋简体"/>
        <family val="4"/>
        <charset val="134"/>
      </rPr>
      <t>4</t>
    </r>
    <r>
      <rPr>
        <b/>
        <sz val="18"/>
        <rFont val="方正小标宋简体"/>
        <family val="4"/>
        <charset val="134"/>
      </rPr>
      <t>月地方财政收入分项目执行情况表</t>
    </r>
    <phoneticPr fontId="42" type="noConversion"/>
  </si>
  <si>
    <r>
      <t>高新区2022年</t>
    </r>
    <r>
      <rPr>
        <b/>
        <sz val="18"/>
        <rFont val="方正小标宋简体"/>
        <family val="4"/>
        <charset val="134"/>
      </rPr>
      <t>4</t>
    </r>
    <r>
      <rPr>
        <b/>
        <sz val="18"/>
        <rFont val="方正小标宋简体"/>
        <family val="4"/>
        <charset val="134"/>
      </rPr>
      <t>月地方财政支出分项目执行情况表</t>
    </r>
    <phoneticPr fontId="4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</si>
  <si>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42" type="noConversion"/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</si>
</sst>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\ #,##0.00_-;[Red]&quot;$&quot;\ #,##0.00\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yy\.mm\.dd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\$#,##0.00;\(\$#,##0.00\)"/>
    <numFmt numFmtId="186" formatCode="#,##0_);[Red]\(#,##0\)"/>
    <numFmt numFmtId="187" formatCode="\$#,##0;\(\$#,##0\)"/>
    <numFmt numFmtId="188" formatCode="#,##0.0_);\(#,##0.0\)"/>
    <numFmt numFmtId="189" formatCode="0.0_ 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(&quot;$&quot;* #,##0_);_(&quot;$&quot;* \(#,##0\);_(&quot;$&quot;* &quot;-&quot;_);_(@_)"/>
    <numFmt numFmtId="193" formatCode="#,##0_ ;[Red]\-#,##0\ "/>
    <numFmt numFmtId="194" formatCode="0_);[Red]\(0\)"/>
    <numFmt numFmtId="195" formatCode="#,##0.0_);[Red]\(#,##0.0\)"/>
    <numFmt numFmtId="196" formatCode="#,##0_ "/>
    <numFmt numFmtId="197" formatCode="0.00_ "/>
    <numFmt numFmtId="198" formatCode="_ * #,##0_ ;_ * \-#,##0_ ;_ * &quot;-&quot;??_ ;_ @_ "/>
    <numFmt numFmtId="199" formatCode="0.000%"/>
    <numFmt numFmtId="200" formatCode="0.00_ ;[Red]\-0.00\ "/>
    <numFmt numFmtId="201" formatCode="0.0_ ;[Red]\-0.0\ "/>
    <numFmt numFmtId="202" formatCode="#,##0.0_ ;[Red]\-#,##0.0\ "/>
  </numFmts>
  <fonts count="44">
    <font>
      <sz val="12"/>
      <name val="宋体"/>
      <charset val="134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0"/>
      <name val="Times New Roman"/>
      <family val="1"/>
    </font>
    <font>
      <b/>
      <sz val="12"/>
      <name val="楷体_GB2312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6" fillId="0" borderId="0">
      <alignment horizontal="center" wrapText="1"/>
      <protection locked="0"/>
    </xf>
    <xf numFmtId="0" fontId="15" fillId="4" borderId="0" applyNumberFormat="0" applyBorder="0" applyAlignment="0" applyProtection="0"/>
    <xf numFmtId="43" fontId="40" fillId="0" borderId="0" applyFont="0" applyFill="0" applyBorder="0" applyAlignment="0" applyProtection="0"/>
    <xf numFmtId="180" fontId="17" fillId="0" borderId="6" applyFill="0" applyProtection="0">
      <alignment horizontal="right"/>
    </xf>
    <xf numFmtId="0" fontId="19" fillId="7" borderId="0" applyNumberFormat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/>
    <xf numFmtId="0" fontId="20" fillId="0" borderId="0"/>
    <xf numFmtId="0" fontId="21" fillId="0" borderId="0"/>
    <xf numFmtId="0" fontId="20" fillId="0" borderId="0">
      <protection locked="0"/>
    </xf>
    <xf numFmtId="0" fontId="6" fillId="0" borderId="0"/>
    <xf numFmtId="0" fontId="18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15" fillId="8" borderId="0" applyNumberFormat="0" applyBorder="0" applyAlignment="0" applyProtection="0"/>
    <xf numFmtId="49" fontId="17" fillId="0" borderId="0" applyFont="0" applyFill="0" applyBorder="0" applyAlignment="0" applyProtection="0"/>
    <xf numFmtId="0" fontId="21" fillId="0" borderId="0"/>
    <xf numFmtId="0" fontId="15" fillId="10" borderId="0" applyNumberFormat="0" applyBorder="0" applyAlignment="0" applyProtection="0"/>
    <xf numFmtId="0" fontId="6" fillId="0" borderId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8" borderId="0" applyNumberFormat="0" applyBorder="0" applyAlignment="0" applyProtection="0"/>
    <xf numFmtId="0" fontId="17" fillId="0" borderId="0" applyFont="0" applyFill="0" applyBorder="0" applyAlignment="0" applyProtection="0"/>
    <xf numFmtId="0" fontId="15" fillId="14" borderId="0" applyNumberFormat="0" applyBorder="0" applyAlignment="0" applyProtection="0"/>
    <xf numFmtId="177" fontId="17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190" fontId="17" fillId="0" borderId="0" applyFont="0" applyFill="0" applyBorder="0" applyAlignment="0" applyProtection="0"/>
    <xf numFmtId="0" fontId="1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9" fillId="9" borderId="0" applyNumberFormat="0" applyBorder="0" applyAlignment="0" applyProtection="0"/>
    <xf numFmtId="182" fontId="17" fillId="0" borderId="0" applyFont="0" applyFill="0" applyBorder="0" applyAlignment="0" applyProtection="0"/>
    <xf numFmtId="184" fontId="13" fillId="0" borderId="0"/>
    <xf numFmtId="18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185" fontId="13" fillId="0" borderId="0"/>
    <xf numFmtId="15" fontId="18" fillId="0" borderId="0"/>
    <xf numFmtId="187" fontId="13" fillId="0" borderId="0"/>
    <xf numFmtId="38" fontId="24" fillId="5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8">
      <alignment horizontal="left" vertical="center"/>
    </xf>
    <xf numFmtId="10" fontId="24" fillId="6" borderId="3" applyNumberFormat="0" applyBorder="0" applyAlignment="0" applyProtection="0"/>
    <xf numFmtId="188" fontId="27" fillId="16" borderId="0"/>
    <xf numFmtId="188" fontId="26" fillId="15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3" fillId="0" borderId="0"/>
    <xf numFmtId="37" fontId="22" fillId="0" borderId="0"/>
    <xf numFmtId="181" fontId="17" fillId="0" borderId="0"/>
    <xf numFmtId="0" fontId="20" fillId="0" borderId="0"/>
    <xf numFmtId="14" fontId="16" fillId="0" borderId="0">
      <alignment horizontal="center" wrapText="1"/>
      <protection locked="0"/>
    </xf>
    <xf numFmtId="3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17" fillId="0" borderId="0" applyFont="0" applyFill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1" fillId="0" borderId="9">
      <alignment horizontal="center"/>
    </xf>
    <xf numFmtId="0" fontId="18" fillId="22" borderId="0" applyNumberFormat="0" applyFont="0" applyBorder="0" applyAlignment="0" applyProtection="0"/>
    <xf numFmtId="0" fontId="32" fillId="23" borderId="10">
      <protection locked="0"/>
    </xf>
    <xf numFmtId="0" fontId="33" fillId="0" borderId="0"/>
    <xf numFmtId="0" fontId="32" fillId="23" borderId="10">
      <protection locked="0"/>
    </xf>
    <xf numFmtId="0" fontId="32" fillId="23" borderId="10">
      <protection locked="0"/>
    </xf>
    <xf numFmtId="192" fontId="17" fillId="0" borderId="0" applyFont="0" applyFill="0" applyBorder="0" applyAlignment="0" applyProtection="0"/>
    <xf numFmtId="0" fontId="17" fillId="0" borderId="2" applyNumberFormat="0" applyFill="0" applyProtection="0">
      <alignment horizontal="right"/>
    </xf>
    <xf numFmtId="0" fontId="34" fillId="0" borderId="2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3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/>
    <xf numFmtId="0" fontId="29" fillId="0" borderId="6" applyNumberFormat="0" applyFill="0" applyProtection="0">
      <alignment horizontal="left"/>
    </xf>
    <xf numFmtId="0" fontId="18" fillId="0" borderId="0"/>
    <xf numFmtId="41" fontId="40" fillId="0" borderId="0" applyFont="0" applyFill="0" applyBorder="0" applyAlignment="0" applyProtection="0"/>
    <xf numFmtId="4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7" fillId="0" borderId="2" applyNumberFormat="0" applyFill="0" applyProtection="0">
      <alignment horizontal="left"/>
    </xf>
    <xf numFmtId="1" fontId="17" fillId="0" borderId="6" applyFill="0" applyProtection="0">
      <alignment horizontal="center"/>
    </xf>
    <xf numFmtId="0" fontId="1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left" vertical="center"/>
    </xf>
    <xf numFmtId="186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98" fontId="5" fillId="0" borderId="3" xfId="3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198" fontId="6" fillId="0" borderId="3" xfId="3" applyNumberFormat="1" applyFont="1" applyBorder="1" applyAlignment="1" applyProtection="1">
      <alignment horizontal="right"/>
      <protection locked="0"/>
    </xf>
    <xf numFmtId="0" fontId="4" fillId="3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3" fontId="6" fillId="0" borderId="3" xfId="3" applyNumberFormat="1" applyFont="1" applyBorder="1" applyAlignment="1" applyProtection="1">
      <alignment horizontal="right"/>
      <protection locked="0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8" fontId="6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9" fontId="6" fillId="0" borderId="3" xfId="6" applyNumberFormat="1" applyFont="1" applyBorder="1" applyAlignment="1" applyProtection="1">
      <alignment horizontal="right"/>
    </xf>
    <xf numFmtId="189" fontId="5" fillId="0" borderId="3" xfId="6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1" fillId="0" borderId="0" xfId="0" applyNumberFormat="1" applyFont="1" applyAlignment="1" applyProtection="1">
      <alignment horizontal="right"/>
      <protection locked="0"/>
    </xf>
    <xf numFmtId="197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86" fontId="11" fillId="0" borderId="3" xfId="3" applyNumberFormat="1" applyFont="1" applyBorder="1" applyAlignment="1" applyProtection="1">
      <alignment horizontal="right"/>
    </xf>
    <xf numFmtId="186" fontId="11" fillId="0" borderId="3" xfId="3" applyNumberFormat="1" applyFont="1" applyBorder="1" applyAlignment="1" applyProtection="1">
      <alignment horizontal="right" vertical="center"/>
    </xf>
    <xf numFmtId="195" fontId="12" fillId="0" borderId="3" xfId="6" applyNumberFormat="1" applyFont="1" applyFill="1" applyBorder="1" applyAlignment="1" applyProtection="1">
      <alignment horizontal="right" vertical="center"/>
      <protection locked="0"/>
    </xf>
    <xf numFmtId="186" fontId="11" fillId="0" borderId="2" xfId="0" applyNumberFormat="1" applyFont="1" applyBorder="1" applyAlignment="1" applyProtection="1">
      <alignment horizontal="right" vertical="center"/>
      <protection locked="0"/>
    </xf>
    <xf numFmtId="193" fontId="11" fillId="0" borderId="2" xfId="0" applyNumberFormat="1" applyFont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vertical="center" wrapText="1"/>
    </xf>
    <xf numFmtId="186" fontId="11" fillId="2" borderId="3" xfId="0" applyNumberFormat="1" applyFont="1" applyFill="1" applyBorder="1" applyAlignment="1" applyProtection="1">
      <alignment horizontal="right" vertical="center"/>
    </xf>
    <xf numFmtId="18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3" xfId="3" applyNumberFormat="1" applyFont="1" applyBorder="1" applyAlignment="1" applyProtection="1">
      <alignment horizontal="right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3" xfId="3" applyNumberFormat="1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93" fontId="12" fillId="0" borderId="3" xfId="3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86" fontId="11" fillId="2" borderId="2" xfId="0" applyNumberFormat="1" applyFont="1" applyFill="1" applyBorder="1" applyAlignment="1" applyProtection="1">
      <alignment horizontal="right" vertical="center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89" fontId="11" fillId="0" borderId="3" xfId="3" applyNumberFormat="1" applyFont="1" applyBorder="1" applyAlignment="1" applyProtection="1">
      <alignment horizontal="right" vertical="center"/>
    </xf>
    <xf numFmtId="186" fontId="2" fillId="0" borderId="0" xfId="0" applyNumberFormat="1" applyFont="1" applyAlignment="1" applyProtection="1">
      <alignment horizontal="right"/>
      <protection locked="0"/>
    </xf>
    <xf numFmtId="189" fontId="12" fillId="0" borderId="3" xfId="3" applyNumberFormat="1" applyFont="1" applyBorder="1" applyAlignment="1" applyProtection="1">
      <alignment horizontal="right" vertical="center"/>
    </xf>
    <xf numFmtId="186" fontId="0" fillId="0" borderId="0" xfId="0" applyNumberFormat="1" applyFont="1" applyAlignment="1" applyProtection="1">
      <alignment horizontal="right"/>
      <protection locked="0"/>
    </xf>
    <xf numFmtId="0" fontId="41" fillId="3" borderId="4" xfId="0" applyNumberFormat="1" applyFont="1" applyFill="1" applyBorder="1" applyAlignment="1" applyProtection="1">
      <alignment horizontal="left" vertical="center"/>
    </xf>
    <xf numFmtId="0" fontId="43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</xf>
    <xf numFmtId="186" fontId="5" fillId="0" borderId="3" xfId="3" applyNumberFormat="1" applyFont="1" applyBorder="1" applyAlignment="1" applyProtection="1">
      <alignment horizontal="right"/>
    </xf>
    <xf numFmtId="186" fontId="0" fillId="0" borderId="3" xfId="0" applyNumberFormat="1" applyBorder="1" applyAlignment="1" applyProtection="1">
      <alignment horizontal="right"/>
      <protection locked="0"/>
    </xf>
    <xf numFmtId="199" fontId="0" fillId="0" borderId="0" xfId="0" applyNumberFormat="1" applyFont="1" applyAlignment="1" applyProtection="1">
      <alignment horizontal="right"/>
      <protection locked="0"/>
    </xf>
    <xf numFmtId="196" fontId="6" fillId="0" borderId="3" xfId="3" applyNumberFormat="1" applyFont="1" applyBorder="1" applyAlignment="1" applyProtection="1">
      <alignment horizontal="right"/>
      <protection locked="0"/>
    </xf>
    <xf numFmtId="200" fontId="11" fillId="0" borderId="3" xfId="3" applyNumberFormat="1" applyFont="1" applyBorder="1" applyAlignment="1" applyProtection="1">
      <alignment horizontal="right" vertical="center"/>
    </xf>
    <xf numFmtId="201" fontId="12" fillId="0" borderId="3" xfId="3" applyNumberFormat="1" applyFont="1" applyBorder="1" applyAlignment="1" applyProtection="1">
      <alignment horizontal="right" vertical="center"/>
    </xf>
    <xf numFmtId="202" fontId="5" fillId="0" borderId="3" xfId="3" applyNumberFormat="1" applyFont="1" applyBorder="1" applyAlignment="1" applyProtection="1">
      <alignment horizontal="right"/>
    </xf>
    <xf numFmtId="202" fontId="5" fillId="0" borderId="3" xfId="6" applyNumberFormat="1" applyFont="1" applyBorder="1" applyAlignment="1" applyProtection="1">
      <alignment horizontal="right"/>
    </xf>
    <xf numFmtId="202" fontId="6" fillId="0" borderId="3" xfId="3" applyNumberFormat="1" applyFont="1" applyBorder="1" applyAlignment="1" applyProtection="1">
      <alignment horizontal="right"/>
    </xf>
    <xf numFmtId="202" fontId="6" fillId="0" borderId="3" xfId="6" applyNumberFormat="1" applyFont="1" applyBorder="1" applyAlignment="1" applyProtection="1">
      <alignment horizontal="right"/>
    </xf>
    <xf numFmtId="202" fontId="0" fillId="0" borderId="3" xfId="0" applyNumberForma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4" xfId="0" applyNumberFormat="1" applyFont="1" applyBorder="1" applyAlignment="1" applyProtection="1">
      <alignment horizontal="center" vertical="center" wrapText="1"/>
      <protection locked="0"/>
    </xf>
    <xf numFmtId="18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86" fontId="2" fillId="0" borderId="1" xfId="0" applyNumberFormat="1" applyFont="1" applyBorder="1" applyAlignment="1" applyProtection="1">
      <alignment horizontal="center" vertical="distributed"/>
      <protection locked="0"/>
    </xf>
    <xf numFmtId="186" fontId="2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10"/>
    <cellStyle name="_ET_STYLE_NoName_00__Book1" xfId="7"/>
    <cellStyle name="_ET_STYLE_NoName_00__Book1_1" xfId="19"/>
    <cellStyle name="_ET_STYLE_NoName_00__Sheet3" xfId="8"/>
    <cellStyle name="_弱电系统设备配置报价清单" xfId="15"/>
    <cellStyle name="0,0_x000d_&#10;NA_x000d_&#10;" xfId="21"/>
    <cellStyle name="6mal" xfId="12"/>
    <cellStyle name="Accent1" xfId="22"/>
    <cellStyle name="Accent1 - 20%" xfId="20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8"/>
    <cellStyle name="Moneda [0]_96 Risk" xfId="64"/>
    <cellStyle name="Moneda_96 Risk" xfId="65"/>
    <cellStyle name="Mon閠aire [0]_!!!GO" xfId="30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1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2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6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5 2" xfId="9"/>
    <cellStyle name="超级链接" xfId="91"/>
    <cellStyle name="分级显示行_1_Book1" xfId="92"/>
    <cellStyle name="分级显示列_1_Book1" xfId="50"/>
    <cellStyle name="好_Book1" xfId="94"/>
    <cellStyle name="后继超级链接" xfId="93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9"/>
    <cellStyle name="日期" xfId="4"/>
    <cellStyle name="商品名称" xfId="103"/>
    <cellStyle name="数量" xfId="104"/>
    <cellStyle name="样式 1" xfId="51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P21" sqref="P21"/>
    </sheetView>
  </sheetViews>
  <sheetFormatPr defaultColWidth="9" defaultRowHeight="14.25"/>
  <cols>
    <col min="1" max="1" width="30.625" style="1" customWidth="1"/>
    <col min="2" max="2" width="9.125" style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30" customWidth="1"/>
    <col min="9" max="9" width="10.75" style="31" customWidth="1"/>
    <col min="10" max="10" width="10.5" style="3" bestFit="1" customWidth="1"/>
    <col min="11" max="16384" width="9" style="1"/>
  </cols>
  <sheetData>
    <row r="1" spans="1:10" ht="25.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spans="1:10" ht="25.5" customHeight="1">
      <c r="A2" s="32"/>
      <c r="B2" s="33"/>
      <c r="C2" s="34"/>
      <c r="D2" s="34"/>
      <c r="E2" s="34"/>
      <c r="F2" s="34"/>
      <c r="G2" s="35"/>
      <c r="H2" s="36" t="s">
        <v>0</v>
      </c>
      <c r="I2" s="60"/>
    </row>
    <row r="3" spans="1:10" s="2" customFormat="1" ht="15" customHeight="1">
      <c r="A3" s="87" t="s">
        <v>1</v>
      </c>
      <c r="B3" s="89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85" t="s">
        <v>8</v>
      </c>
      <c r="I3" s="86"/>
      <c r="J3" s="5"/>
    </row>
    <row r="4" spans="1:10" s="2" customFormat="1" ht="15" customHeight="1">
      <c r="A4" s="88"/>
      <c r="B4" s="90"/>
      <c r="C4" s="92"/>
      <c r="D4" s="92"/>
      <c r="E4" s="92"/>
      <c r="F4" s="92"/>
      <c r="G4" s="92"/>
      <c r="H4" s="37" t="s">
        <v>9</v>
      </c>
      <c r="I4" s="26" t="s">
        <v>10</v>
      </c>
      <c r="J4" s="5"/>
    </row>
    <row r="5" spans="1:10" s="29" customFormat="1" ht="21.75" customHeight="1">
      <c r="A5" s="38" t="s">
        <v>11</v>
      </c>
      <c r="B5" s="39">
        <v>100</v>
      </c>
      <c r="C5" s="40">
        <f>C6+C38</f>
        <v>121350</v>
      </c>
      <c r="D5" s="40">
        <f>D6+D38</f>
        <v>6270</v>
      </c>
      <c r="E5" s="41">
        <f>E6+E38</f>
        <v>26706</v>
      </c>
      <c r="F5" s="42">
        <f>IF(C5&lt;&gt;0,ROUND(E5/C5,4)*100,0)</f>
        <v>22.009999999999998</v>
      </c>
      <c r="G5" s="43">
        <f>G6+G38</f>
        <v>35148</v>
      </c>
      <c r="H5" s="44">
        <f>E5-G5</f>
        <v>-8442</v>
      </c>
      <c r="I5" s="61">
        <f t="shared" ref="I5:I37" si="0">H5/G5*100</f>
        <v>-24.01843632639126</v>
      </c>
      <c r="J5" s="62"/>
    </row>
    <row r="6" spans="1:10" s="29" customFormat="1" ht="21.75" customHeight="1">
      <c r="A6" s="4" t="s">
        <v>12</v>
      </c>
      <c r="B6" s="39">
        <v>200</v>
      </c>
      <c r="C6" s="40">
        <f>C7+C24</f>
        <v>81350</v>
      </c>
      <c r="D6" s="40">
        <f>D7+D24</f>
        <v>6136</v>
      </c>
      <c r="E6" s="41">
        <f>E7+E24</f>
        <v>21862</v>
      </c>
      <c r="F6" s="42">
        <f>IF(C6&lt;&gt;0,ROUND(E6/C6,4)*100,0)</f>
        <v>26.87</v>
      </c>
      <c r="G6" s="43">
        <f>G7+G24</f>
        <v>28565</v>
      </c>
      <c r="H6" s="44">
        <f t="shared" ref="H6:H38" si="1">E6-G6</f>
        <v>-6703</v>
      </c>
      <c r="I6" s="61">
        <f t="shared" si="0"/>
        <v>-23.465779800455103</v>
      </c>
      <c r="J6" s="62"/>
    </row>
    <row r="7" spans="1:10" s="29" customFormat="1" ht="21.75" customHeight="1">
      <c r="A7" s="4" t="s">
        <v>13</v>
      </c>
      <c r="B7" s="39"/>
      <c r="C7" s="40">
        <f>SUM(C8:C23)</f>
        <v>50440</v>
      </c>
      <c r="D7" s="40">
        <f>SUM(D8:D23)</f>
        <v>1677</v>
      </c>
      <c r="E7" s="41">
        <f>SUM(E8:E23)</f>
        <v>14862</v>
      </c>
      <c r="F7" s="42">
        <f>IF(C7&lt;&gt;0,ROUND(E7/C7,4)*100,0)</f>
        <v>29.459999999999997</v>
      </c>
      <c r="G7" s="43">
        <f>SUM(G8:G23)</f>
        <v>16676</v>
      </c>
      <c r="H7" s="44">
        <f t="shared" si="1"/>
        <v>-1814</v>
      </c>
      <c r="I7" s="77">
        <f t="shared" si="0"/>
        <v>-10.877908371312065</v>
      </c>
      <c r="J7" s="62"/>
    </row>
    <row r="8" spans="1:10" s="11" customFormat="1" ht="21.75" customHeight="1">
      <c r="A8" s="45" t="s">
        <v>14</v>
      </c>
      <c r="B8" s="39">
        <v>201</v>
      </c>
      <c r="C8" s="46">
        <v>20460</v>
      </c>
      <c r="D8" s="47">
        <v>16</v>
      </c>
      <c r="E8" s="47">
        <v>5425</v>
      </c>
      <c r="F8" s="42">
        <f>IF(C8&lt;&gt;0,ROUND(E8/C8,4)*100,0)</f>
        <v>26.52</v>
      </c>
      <c r="G8" s="47">
        <v>8716</v>
      </c>
      <c r="H8" s="49">
        <f t="shared" si="1"/>
        <v>-3291</v>
      </c>
      <c r="I8" s="78">
        <f t="shared" si="0"/>
        <v>-37.758145938503901</v>
      </c>
      <c r="J8" s="64"/>
    </row>
    <row r="9" spans="1:10" s="11" customFormat="1" ht="21.75" customHeight="1">
      <c r="A9" s="45" t="s">
        <v>15</v>
      </c>
      <c r="B9" s="39">
        <v>203</v>
      </c>
      <c r="C9" s="46">
        <v>1500</v>
      </c>
      <c r="D9" s="47">
        <v>195</v>
      </c>
      <c r="E9" s="47">
        <v>536</v>
      </c>
      <c r="F9" s="42">
        <f t="shared" ref="F9:F38" si="2">IF(C9&lt;&gt;0,ROUND(E9/C9,4)*100,0)</f>
        <v>35.730000000000004</v>
      </c>
      <c r="G9" s="47">
        <v>800</v>
      </c>
      <c r="H9" s="49">
        <f t="shared" si="1"/>
        <v>-264</v>
      </c>
      <c r="I9" s="78">
        <f t="shared" si="0"/>
        <v>-33</v>
      </c>
      <c r="J9" s="64"/>
    </row>
    <row r="10" spans="1:10" s="11" customFormat="1" ht="21.75" customHeight="1">
      <c r="A10" s="45" t="s">
        <v>16</v>
      </c>
      <c r="B10" s="39">
        <v>204</v>
      </c>
      <c r="C10" s="46"/>
      <c r="D10" s="47">
        <v>0</v>
      </c>
      <c r="E10" s="47"/>
      <c r="F10" s="42">
        <f t="shared" si="2"/>
        <v>0</v>
      </c>
      <c r="G10" s="47"/>
      <c r="H10" s="49">
        <f t="shared" si="1"/>
        <v>0</v>
      </c>
      <c r="I10" s="78"/>
      <c r="J10" s="64"/>
    </row>
    <row r="11" spans="1:10" s="11" customFormat="1" ht="21.75" customHeight="1">
      <c r="A11" s="45" t="s">
        <v>17</v>
      </c>
      <c r="B11" s="39">
        <v>205</v>
      </c>
      <c r="C11" s="46">
        <v>690</v>
      </c>
      <c r="D11" s="47">
        <v>38</v>
      </c>
      <c r="E11" s="47">
        <v>316</v>
      </c>
      <c r="F11" s="42">
        <f t="shared" si="2"/>
        <v>45.800000000000004</v>
      </c>
      <c r="G11" s="47">
        <v>301</v>
      </c>
      <c r="H11" s="49">
        <f t="shared" si="1"/>
        <v>15</v>
      </c>
      <c r="I11" s="78">
        <f t="shared" si="0"/>
        <v>4.9833887043189371</v>
      </c>
      <c r="J11" s="64"/>
    </row>
    <row r="12" spans="1:10" s="11" customFormat="1" ht="21.75" customHeight="1">
      <c r="A12" s="45" t="s">
        <v>18</v>
      </c>
      <c r="B12" s="39">
        <v>206</v>
      </c>
      <c r="C12" s="46">
        <v>50</v>
      </c>
      <c r="D12" s="47">
        <v>4</v>
      </c>
      <c r="E12" s="47">
        <v>12</v>
      </c>
      <c r="F12" s="42">
        <f t="shared" si="2"/>
        <v>24</v>
      </c>
      <c r="G12" s="47">
        <v>23</v>
      </c>
      <c r="H12" s="49">
        <f t="shared" si="1"/>
        <v>-11</v>
      </c>
      <c r="I12" s="78">
        <f t="shared" si="0"/>
        <v>-47.826086956521742</v>
      </c>
      <c r="J12" s="64"/>
    </row>
    <row r="13" spans="1:10" s="11" customFormat="1" ht="21.75" customHeight="1">
      <c r="A13" s="45" t="s">
        <v>19</v>
      </c>
      <c r="B13" s="39">
        <v>208</v>
      </c>
      <c r="C13" s="46">
        <v>7800</v>
      </c>
      <c r="D13" s="47">
        <v>437</v>
      </c>
      <c r="E13" s="47">
        <v>2828</v>
      </c>
      <c r="F13" s="42">
        <f t="shared" si="2"/>
        <v>36.26</v>
      </c>
      <c r="G13" s="47">
        <v>3076</v>
      </c>
      <c r="H13" s="49">
        <f t="shared" si="1"/>
        <v>-248</v>
      </c>
      <c r="I13" s="78">
        <f t="shared" si="0"/>
        <v>-8.062418725617686</v>
      </c>
      <c r="J13" s="64"/>
    </row>
    <row r="14" spans="1:10" s="11" customFormat="1" ht="21.75" customHeight="1">
      <c r="A14" s="45" t="s">
        <v>20</v>
      </c>
      <c r="B14" s="39">
        <v>209</v>
      </c>
      <c r="C14" s="46">
        <v>3430</v>
      </c>
      <c r="D14" s="47">
        <v>55</v>
      </c>
      <c r="E14" s="47">
        <v>287</v>
      </c>
      <c r="F14" s="42">
        <f t="shared" si="2"/>
        <v>8.3699999999999992</v>
      </c>
      <c r="G14" s="47">
        <v>300</v>
      </c>
      <c r="H14" s="49">
        <f t="shared" si="1"/>
        <v>-13</v>
      </c>
      <c r="I14" s="78">
        <f t="shared" si="0"/>
        <v>-4.3333333333333339</v>
      </c>
      <c r="J14" s="64"/>
    </row>
    <row r="15" spans="1:10" s="11" customFormat="1" ht="21.75" customHeight="1">
      <c r="A15" s="45" t="s">
        <v>21</v>
      </c>
      <c r="B15" s="39">
        <v>210</v>
      </c>
      <c r="C15" s="46">
        <v>2300</v>
      </c>
      <c r="D15" s="47">
        <v>124</v>
      </c>
      <c r="E15" s="47">
        <v>607</v>
      </c>
      <c r="F15" s="42">
        <f t="shared" si="2"/>
        <v>26.39</v>
      </c>
      <c r="G15" s="47">
        <v>653</v>
      </c>
      <c r="H15" s="49">
        <f t="shared" si="1"/>
        <v>-46</v>
      </c>
      <c r="I15" s="78">
        <f t="shared" si="0"/>
        <v>-7.044410413476264</v>
      </c>
      <c r="J15" s="64"/>
    </row>
    <row r="16" spans="1:10" s="11" customFormat="1" ht="21.75" customHeight="1">
      <c r="A16" s="45" t="s">
        <v>22</v>
      </c>
      <c r="B16" s="39">
        <v>211</v>
      </c>
      <c r="C16" s="46">
        <v>2560</v>
      </c>
      <c r="D16" s="47">
        <v>10</v>
      </c>
      <c r="E16" s="47">
        <v>58</v>
      </c>
      <c r="F16" s="42">
        <f t="shared" si="2"/>
        <v>2.27</v>
      </c>
      <c r="G16" s="47">
        <v>17</v>
      </c>
      <c r="H16" s="49">
        <f t="shared" si="1"/>
        <v>41</v>
      </c>
      <c r="I16" s="78">
        <f t="shared" si="0"/>
        <v>241.17647058823528</v>
      </c>
      <c r="J16" s="64"/>
    </row>
    <row r="17" spans="1:10" s="11" customFormat="1" ht="21.75" customHeight="1">
      <c r="A17" s="45" t="s">
        <v>23</v>
      </c>
      <c r="B17" s="39">
        <v>212</v>
      </c>
      <c r="C17" s="46">
        <v>3100</v>
      </c>
      <c r="D17" s="47">
        <v>197</v>
      </c>
      <c r="E17" s="47">
        <v>1615</v>
      </c>
      <c r="F17" s="42">
        <f t="shared" si="2"/>
        <v>52.1</v>
      </c>
      <c r="G17" s="47">
        <v>1052</v>
      </c>
      <c r="H17" s="49">
        <f t="shared" si="1"/>
        <v>563</v>
      </c>
      <c r="I17" s="78">
        <f t="shared" si="0"/>
        <v>53.517110266159698</v>
      </c>
      <c r="J17" s="64"/>
    </row>
    <row r="18" spans="1:10" s="11" customFormat="1" ht="21.75" customHeight="1">
      <c r="A18" s="45" t="s">
        <v>24</v>
      </c>
      <c r="B18" s="39">
        <v>213</v>
      </c>
      <c r="C18" s="46">
        <v>1950</v>
      </c>
      <c r="D18" s="47">
        <v>174</v>
      </c>
      <c r="E18" s="47">
        <v>832</v>
      </c>
      <c r="F18" s="42">
        <f t="shared" si="2"/>
        <v>42.67</v>
      </c>
      <c r="G18" s="47">
        <v>579</v>
      </c>
      <c r="H18" s="49">
        <f t="shared" si="1"/>
        <v>253</v>
      </c>
      <c r="I18" s="78">
        <f t="shared" si="0"/>
        <v>43.696027633851472</v>
      </c>
      <c r="J18" s="64"/>
    </row>
    <row r="19" spans="1:10" s="11" customFormat="1" ht="21.75" customHeight="1">
      <c r="A19" s="45" t="s">
        <v>25</v>
      </c>
      <c r="B19" s="39">
        <v>214</v>
      </c>
      <c r="C19" s="46">
        <v>100</v>
      </c>
      <c r="D19" s="47">
        <v>0</v>
      </c>
      <c r="E19" s="47"/>
      <c r="F19" s="42">
        <f t="shared" si="2"/>
        <v>0</v>
      </c>
      <c r="G19" s="57">
        <v>-4</v>
      </c>
      <c r="H19" s="50">
        <f t="shared" si="1"/>
        <v>4</v>
      </c>
      <c r="I19" s="78">
        <f t="shared" si="0"/>
        <v>-100</v>
      </c>
      <c r="J19" s="64"/>
    </row>
    <row r="20" spans="1:10" s="11" customFormat="1" ht="21.75" customHeight="1">
      <c r="A20" s="45" t="s">
        <v>26</v>
      </c>
      <c r="B20" s="39">
        <v>215</v>
      </c>
      <c r="C20" s="46">
        <v>6050</v>
      </c>
      <c r="D20" s="47">
        <v>404</v>
      </c>
      <c r="E20" s="47">
        <v>2301</v>
      </c>
      <c r="F20" s="42">
        <f t="shared" si="2"/>
        <v>38.03</v>
      </c>
      <c r="G20" s="47">
        <v>1105</v>
      </c>
      <c r="H20" s="49">
        <f t="shared" si="1"/>
        <v>1196</v>
      </c>
      <c r="I20" s="78">
        <f t="shared" si="0"/>
        <v>108.23529411764706</v>
      </c>
      <c r="J20" s="64"/>
    </row>
    <row r="21" spans="1:10" s="11" customFormat="1" ht="21.75" customHeight="1">
      <c r="A21" s="45" t="s">
        <v>27</v>
      </c>
      <c r="B21" s="39">
        <v>216</v>
      </c>
      <c r="C21" s="46">
        <v>300</v>
      </c>
      <c r="D21" s="47">
        <v>0</v>
      </c>
      <c r="E21" s="47"/>
      <c r="F21" s="42">
        <f t="shared" si="2"/>
        <v>0</v>
      </c>
      <c r="G21" s="47"/>
      <c r="H21" s="50">
        <f t="shared" ref="H21:H23" si="3">E21-G21</f>
        <v>0</v>
      </c>
      <c r="I21" s="78"/>
      <c r="J21" s="64"/>
    </row>
    <row r="22" spans="1:10" s="11" customFormat="1" ht="21.75" customHeight="1">
      <c r="A22" s="45" t="s">
        <v>28</v>
      </c>
      <c r="B22" s="39">
        <v>217</v>
      </c>
      <c r="C22" s="46">
        <v>150</v>
      </c>
      <c r="D22" s="47">
        <v>23</v>
      </c>
      <c r="E22" s="47">
        <v>45</v>
      </c>
      <c r="F22" s="42">
        <f t="shared" si="2"/>
        <v>30</v>
      </c>
      <c r="G22" s="47">
        <v>58</v>
      </c>
      <c r="H22" s="49">
        <f t="shared" si="3"/>
        <v>-13</v>
      </c>
      <c r="I22" s="78">
        <f t="shared" si="0"/>
        <v>-22.413793103448278</v>
      </c>
      <c r="J22" s="64"/>
    </row>
    <row r="23" spans="1:10" s="11" customFormat="1" ht="21.75" customHeight="1">
      <c r="A23" s="45" t="s">
        <v>29</v>
      </c>
      <c r="B23" s="39"/>
      <c r="C23" s="46"/>
      <c r="D23" s="47"/>
      <c r="E23" s="47"/>
      <c r="F23" s="42">
        <f t="shared" si="2"/>
        <v>0</v>
      </c>
      <c r="G23" s="47"/>
      <c r="H23" s="50">
        <f t="shared" si="3"/>
        <v>0</v>
      </c>
      <c r="I23" s="63"/>
      <c r="J23" s="64"/>
    </row>
    <row r="24" spans="1:10" s="29" customFormat="1" ht="28.5" customHeight="1">
      <c r="A24" s="4" t="s">
        <v>30</v>
      </c>
      <c r="B24" s="39"/>
      <c r="C24" s="40">
        <f>SUM(C25,C31:C37)</f>
        <v>30910</v>
      </c>
      <c r="D24" s="40">
        <f>SUM(D25,D31:D37)</f>
        <v>4459</v>
      </c>
      <c r="E24" s="41">
        <f>SUM(E25,E31:E37)</f>
        <v>7000</v>
      </c>
      <c r="F24" s="42">
        <f t="shared" si="2"/>
        <v>22.650000000000002</v>
      </c>
      <c r="G24" s="48">
        <f>SUM(G25,G31:G37)</f>
        <v>11889</v>
      </c>
      <c r="H24" s="44">
        <f t="shared" si="1"/>
        <v>-4889</v>
      </c>
      <c r="I24" s="61">
        <f t="shared" si="0"/>
        <v>-41.122045588358986</v>
      </c>
      <c r="J24" s="62"/>
    </row>
    <row r="25" spans="1:10" s="11" customFormat="1" ht="28.5" customHeight="1">
      <c r="A25" s="45" t="s">
        <v>31</v>
      </c>
      <c r="B25" s="39">
        <v>218</v>
      </c>
      <c r="C25" s="46">
        <f>SUM(C26:C30)</f>
        <v>1850</v>
      </c>
      <c r="D25" s="46">
        <f t="shared" ref="D25:E25" si="4">SUM(D26:D30)</f>
        <v>89</v>
      </c>
      <c r="E25" s="46">
        <f t="shared" si="4"/>
        <v>432</v>
      </c>
      <c r="F25" s="42">
        <f t="shared" si="2"/>
        <v>23.35</v>
      </c>
      <c r="G25" s="48">
        <f>SUM(G26:G30)</f>
        <v>542</v>
      </c>
      <c r="H25" s="49">
        <f t="shared" si="1"/>
        <v>-110</v>
      </c>
      <c r="I25" s="78">
        <f t="shared" si="0"/>
        <v>-20.29520295202952</v>
      </c>
      <c r="J25" s="64"/>
    </row>
    <row r="26" spans="1:10" s="11" customFormat="1" ht="28.5" customHeight="1">
      <c r="A26" s="51" t="s">
        <v>32</v>
      </c>
      <c r="B26" s="52">
        <v>159</v>
      </c>
      <c r="C26" s="46">
        <v>1450</v>
      </c>
      <c r="D26" s="47">
        <v>46</v>
      </c>
      <c r="E26" s="47">
        <v>379</v>
      </c>
      <c r="F26" s="42">
        <f t="shared" si="2"/>
        <v>26.14</v>
      </c>
      <c r="G26" s="47">
        <v>533</v>
      </c>
      <c r="H26" s="49">
        <f t="shared" si="1"/>
        <v>-154</v>
      </c>
      <c r="I26" s="78">
        <f t="shared" si="0"/>
        <v>-28.893058161350844</v>
      </c>
      <c r="J26" s="64"/>
    </row>
    <row r="27" spans="1:10" s="11" customFormat="1" ht="28.5" customHeight="1">
      <c r="A27" s="53" t="s">
        <v>33</v>
      </c>
      <c r="B27" s="52"/>
      <c r="C27" s="46">
        <v>400</v>
      </c>
      <c r="D27" s="47">
        <v>43</v>
      </c>
      <c r="E27" s="47">
        <v>53</v>
      </c>
      <c r="F27" s="42">
        <f t="shared" si="2"/>
        <v>13.25</v>
      </c>
      <c r="G27" s="47">
        <v>9</v>
      </c>
      <c r="H27" s="49">
        <f t="shared" si="1"/>
        <v>44</v>
      </c>
      <c r="I27" s="78">
        <f t="shared" si="0"/>
        <v>488.88888888888891</v>
      </c>
      <c r="J27" s="64"/>
    </row>
    <row r="28" spans="1:10" s="11" customFormat="1" ht="28.5" customHeight="1">
      <c r="A28" s="51" t="s">
        <v>34</v>
      </c>
      <c r="B28" s="52"/>
      <c r="C28" s="46"/>
      <c r="D28" s="47">
        <v>0</v>
      </c>
      <c r="E28" s="47"/>
      <c r="F28" s="42">
        <f t="shared" si="2"/>
        <v>0</v>
      </c>
      <c r="G28" s="47"/>
      <c r="H28" s="50">
        <f t="shared" si="1"/>
        <v>0</v>
      </c>
      <c r="I28" s="78"/>
      <c r="J28" s="64"/>
    </row>
    <row r="29" spans="1:10" s="11" customFormat="1" ht="28.5" customHeight="1">
      <c r="A29" s="51" t="s">
        <v>35</v>
      </c>
      <c r="B29" s="52"/>
      <c r="C29" s="46"/>
      <c r="D29" s="47">
        <v>0</v>
      </c>
      <c r="E29" s="47"/>
      <c r="F29" s="42">
        <f t="shared" si="2"/>
        <v>0</v>
      </c>
      <c r="G29" s="47"/>
      <c r="H29" s="50">
        <f t="shared" si="1"/>
        <v>0</v>
      </c>
      <c r="I29" s="78"/>
      <c r="J29" s="64"/>
    </row>
    <row r="30" spans="1:10" s="11" customFormat="1" ht="28.5" customHeight="1">
      <c r="A30" s="53" t="s">
        <v>36</v>
      </c>
      <c r="B30" s="52"/>
      <c r="C30" s="46"/>
      <c r="D30" s="47">
        <v>0</v>
      </c>
      <c r="E30" s="47"/>
      <c r="F30" s="42">
        <f t="shared" si="2"/>
        <v>0</v>
      </c>
      <c r="G30" s="47"/>
      <c r="H30" s="50">
        <f t="shared" si="1"/>
        <v>0</v>
      </c>
      <c r="I30" s="78"/>
      <c r="J30" s="64"/>
    </row>
    <row r="31" spans="1:10" s="11" customFormat="1" ht="28.5" customHeight="1">
      <c r="A31" s="45" t="s">
        <v>37</v>
      </c>
      <c r="B31" s="39">
        <v>219</v>
      </c>
      <c r="C31" s="46">
        <v>300</v>
      </c>
      <c r="D31" s="47">
        <v>126</v>
      </c>
      <c r="E31" s="54">
        <v>157</v>
      </c>
      <c r="F31" s="42">
        <f t="shared" si="2"/>
        <v>52.33</v>
      </c>
      <c r="G31" s="54">
        <v>160</v>
      </c>
      <c r="H31" s="50">
        <f t="shared" si="1"/>
        <v>-3</v>
      </c>
      <c r="I31" s="78">
        <f t="shared" si="0"/>
        <v>-1.875</v>
      </c>
      <c r="J31" s="64"/>
    </row>
    <row r="32" spans="1:10" s="11" customFormat="1" ht="28.5" customHeight="1">
      <c r="A32" s="45" t="s">
        <v>38</v>
      </c>
      <c r="B32" s="39">
        <v>220</v>
      </c>
      <c r="C32" s="46">
        <v>350</v>
      </c>
      <c r="D32" s="47">
        <v>29</v>
      </c>
      <c r="E32" s="55">
        <v>34</v>
      </c>
      <c r="F32" s="42">
        <f t="shared" si="2"/>
        <v>9.7100000000000009</v>
      </c>
      <c r="G32" s="55">
        <v>135</v>
      </c>
      <c r="H32" s="50">
        <f t="shared" si="1"/>
        <v>-101</v>
      </c>
      <c r="I32" s="78">
        <f t="shared" si="0"/>
        <v>-74.81481481481481</v>
      </c>
      <c r="J32" s="64"/>
    </row>
    <row r="33" spans="1:10" s="11" customFormat="1" ht="28.5" customHeight="1">
      <c r="A33" s="45" t="s">
        <v>39</v>
      </c>
      <c r="B33" s="39">
        <v>221</v>
      </c>
      <c r="C33" s="46"/>
      <c r="D33" s="47">
        <v>0</v>
      </c>
      <c r="E33" s="55"/>
      <c r="F33" s="42">
        <f t="shared" si="2"/>
        <v>0</v>
      </c>
      <c r="G33" s="55"/>
      <c r="H33" s="50">
        <f t="shared" si="1"/>
        <v>0</v>
      </c>
      <c r="I33" s="78"/>
      <c r="J33" s="64"/>
    </row>
    <row r="34" spans="1:10" s="11" customFormat="1" ht="28.5" customHeight="1">
      <c r="A34" s="56" t="s">
        <v>78</v>
      </c>
      <c r="B34" s="39">
        <v>222</v>
      </c>
      <c r="C34" s="46">
        <v>26900</v>
      </c>
      <c r="D34" s="47">
        <v>4203</v>
      </c>
      <c r="E34" s="57">
        <v>4964</v>
      </c>
      <c r="F34" s="42">
        <f t="shared" si="2"/>
        <v>18.45</v>
      </c>
      <c r="G34" s="57">
        <v>9336</v>
      </c>
      <c r="H34" s="49">
        <f t="shared" si="1"/>
        <v>-4372</v>
      </c>
      <c r="I34" s="78">
        <f>H34/G34*(-100)</f>
        <v>46.829477292202228</v>
      </c>
      <c r="J34" s="75"/>
    </row>
    <row r="35" spans="1:10" s="11" customFormat="1" ht="28.5" customHeight="1">
      <c r="A35" s="45" t="s">
        <v>40</v>
      </c>
      <c r="B35" s="39"/>
      <c r="C35" s="46">
        <v>10</v>
      </c>
      <c r="D35" s="47">
        <v>4</v>
      </c>
      <c r="E35" s="47">
        <v>5</v>
      </c>
      <c r="F35" s="42"/>
      <c r="G35" s="47"/>
      <c r="H35" s="50"/>
      <c r="I35" s="78"/>
      <c r="J35" s="64"/>
    </row>
    <row r="36" spans="1:10" s="11" customFormat="1" ht="28.5" customHeight="1">
      <c r="A36" s="45" t="s">
        <v>41</v>
      </c>
      <c r="B36" s="39"/>
      <c r="C36" s="46">
        <v>400</v>
      </c>
      <c r="D36" s="47">
        <v>0</v>
      </c>
      <c r="E36" s="47">
        <v>350</v>
      </c>
      <c r="F36" s="42">
        <f t="shared" si="2"/>
        <v>87.5</v>
      </c>
      <c r="G36" s="47">
        <v>353</v>
      </c>
      <c r="H36" s="50">
        <f t="shared" si="1"/>
        <v>-3</v>
      </c>
      <c r="I36" s="78">
        <f t="shared" si="0"/>
        <v>-0.84985835694051004</v>
      </c>
      <c r="J36" s="64"/>
    </row>
    <row r="37" spans="1:10" s="11" customFormat="1" ht="28.5" customHeight="1">
      <c r="A37" s="45" t="s">
        <v>42</v>
      </c>
      <c r="B37" s="39">
        <v>223</v>
      </c>
      <c r="C37" s="46">
        <v>1100</v>
      </c>
      <c r="D37" s="47">
        <v>8</v>
      </c>
      <c r="E37" s="47">
        <v>1058</v>
      </c>
      <c r="F37" s="42">
        <f t="shared" si="2"/>
        <v>96.179999999999993</v>
      </c>
      <c r="G37" s="47">
        <v>1363</v>
      </c>
      <c r="H37" s="49">
        <f t="shared" si="1"/>
        <v>-305</v>
      </c>
      <c r="I37" s="78">
        <f t="shared" si="0"/>
        <v>-22.377109317681583</v>
      </c>
      <c r="J37" s="64"/>
    </row>
    <row r="38" spans="1:10" s="11" customFormat="1" ht="28.5" customHeight="1">
      <c r="A38" s="58" t="s">
        <v>43</v>
      </c>
      <c r="B38" s="52">
        <v>300</v>
      </c>
      <c r="C38" s="59">
        <v>40000</v>
      </c>
      <c r="D38" s="47">
        <v>134</v>
      </c>
      <c r="E38" s="48">
        <v>4844</v>
      </c>
      <c r="F38" s="42">
        <f t="shared" si="2"/>
        <v>12.11</v>
      </c>
      <c r="G38" s="43">
        <v>6583</v>
      </c>
      <c r="H38" s="49">
        <f t="shared" si="1"/>
        <v>-1739</v>
      </c>
      <c r="I38" s="78">
        <f>H38/G38*100</f>
        <v>-26.41652741910983</v>
      </c>
      <c r="J38" s="64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42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O20" sqref="O20"/>
    </sheetView>
  </sheetViews>
  <sheetFormatPr defaultColWidth="9" defaultRowHeight="14.25"/>
  <cols>
    <col min="1" max="1" width="28.625" style="7" customWidth="1"/>
    <col min="2" max="2" width="6" style="7" customWidth="1"/>
    <col min="3" max="4" width="11.625" style="8" customWidth="1"/>
    <col min="5" max="5" width="12" style="9" customWidth="1"/>
    <col min="6" max="6" width="12.5" style="8" customWidth="1"/>
    <col min="7" max="7" width="10.375" style="8" customWidth="1"/>
    <col min="8" max="8" width="11.625" style="9" customWidth="1"/>
    <col min="9" max="9" width="11.75" style="8" customWidth="1"/>
    <col min="10" max="10" width="10.625" style="10" customWidth="1"/>
    <col min="11" max="16384" width="9" style="7"/>
  </cols>
  <sheetData>
    <row r="1" spans="1:10" ht="24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100000000000001" customHeight="1">
      <c r="A2" s="11"/>
      <c r="B2" s="11"/>
      <c r="I2" s="24" t="s">
        <v>44</v>
      </c>
    </row>
    <row r="3" spans="1:10" s="6" customFormat="1" ht="19.5" customHeight="1">
      <c r="A3" s="87" t="s">
        <v>1</v>
      </c>
      <c r="B3" s="87" t="s">
        <v>2</v>
      </c>
      <c r="C3" s="87" t="s">
        <v>45</v>
      </c>
      <c r="D3" s="87" t="s">
        <v>46</v>
      </c>
      <c r="E3" s="97" t="s">
        <v>47</v>
      </c>
      <c r="F3" s="87" t="s">
        <v>48</v>
      </c>
      <c r="G3" s="87" t="s">
        <v>6</v>
      </c>
      <c r="H3" s="97" t="s">
        <v>7</v>
      </c>
      <c r="I3" s="94" t="s">
        <v>8</v>
      </c>
      <c r="J3" s="95"/>
    </row>
    <row r="4" spans="1:10" s="6" customFormat="1" ht="19.5" customHeight="1">
      <c r="A4" s="88"/>
      <c r="B4" s="96"/>
      <c r="C4" s="88"/>
      <c r="D4" s="88"/>
      <c r="E4" s="98"/>
      <c r="F4" s="88"/>
      <c r="G4" s="88"/>
      <c r="H4" s="98"/>
      <c r="I4" s="25" t="s">
        <v>9</v>
      </c>
      <c r="J4" s="26" t="s">
        <v>10</v>
      </c>
    </row>
    <row r="5" spans="1:10" ht="17.25" customHeight="1">
      <c r="A5" s="12" t="s">
        <v>49</v>
      </c>
      <c r="B5" s="13">
        <v>500</v>
      </c>
      <c r="C5" s="14">
        <f>C6+C30</f>
        <v>121052</v>
      </c>
      <c r="D5" s="14">
        <f>D6+D30</f>
        <v>4169</v>
      </c>
      <c r="E5" s="14">
        <f>E6+E30</f>
        <v>4951</v>
      </c>
      <c r="F5" s="14">
        <f>F6+F30</f>
        <v>43707</v>
      </c>
      <c r="G5" s="28">
        <f>IF(C5&lt;&gt;0,ROUND(F5/C5,4)*100,0)</f>
        <v>36.11</v>
      </c>
      <c r="H5" s="14">
        <f>H6+H30</f>
        <v>45149</v>
      </c>
      <c r="I5" s="14">
        <f t="shared" ref="I5:I30" si="0">F5-H5</f>
        <v>-1442</v>
      </c>
      <c r="J5" s="28">
        <f>I5/H5*100</f>
        <v>-3.1938691886863499</v>
      </c>
    </row>
    <row r="6" spans="1:10" ht="17.25" customHeight="1">
      <c r="A6" s="4" t="s">
        <v>50</v>
      </c>
      <c r="B6" s="13">
        <v>600</v>
      </c>
      <c r="C6" s="14">
        <f>SUM(C7:C29)</f>
        <v>90188</v>
      </c>
      <c r="D6" s="14">
        <f t="shared" ref="D6:F6" si="1">SUM(D7:D29)</f>
        <v>4144</v>
      </c>
      <c r="E6" s="14">
        <f t="shared" si="1"/>
        <v>4387</v>
      </c>
      <c r="F6" s="14">
        <f t="shared" si="1"/>
        <v>25932</v>
      </c>
      <c r="G6" s="28">
        <f>IF(C6&lt;&gt;0,ROUND(F6/C6,4)*100,0)</f>
        <v>28.749999999999996</v>
      </c>
      <c r="H6" s="73">
        <f>SUM(H7:H29)</f>
        <v>33054</v>
      </c>
      <c r="I6" s="79">
        <f t="shared" si="0"/>
        <v>-7122</v>
      </c>
      <c r="J6" s="80">
        <f>I6/H6*100</f>
        <v>-21.5465601742603</v>
      </c>
    </row>
    <row r="7" spans="1:10" ht="17.25" customHeight="1">
      <c r="A7" s="15" t="s">
        <v>51</v>
      </c>
      <c r="B7" s="13">
        <v>601</v>
      </c>
      <c r="C7" s="16">
        <v>6132</v>
      </c>
      <c r="D7" s="71">
        <v>264</v>
      </c>
      <c r="E7" s="71">
        <v>365</v>
      </c>
      <c r="F7" s="71">
        <v>1887</v>
      </c>
      <c r="G7" s="27">
        <f>IF(C7&lt;&gt;0,ROUND(F7/C7,4)*100,0)</f>
        <v>30.769999999999996</v>
      </c>
      <c r="H7" s="71">
        <v>2137</v>
      </c>
      <c r="I7" s="81">
        <f t="shared" si="0"/>
        <v>-250</v>
      </c>
      <c r="J7" s="82">
        <f t="shared" ref="J7:J30" si="2">I7/H7*100</f>
        <v>-11.69864295741694</v>
      </c>
    </row>
    <row r="8" spans="1:10" ht="17.25" customHeight="1">
      <c r="A8" s="17" t="s">
        <v>52</v>
      </c>
      <c r="B8" s="18">
        <v>602</v>
      </c>
      <c r="C8" s="19"/>
      <c r="D8" s="71"/>
      <c r="E8" s="71">
        <v>0</v>
      </c>
      <c r="F8" s="71"/>
      <c r="G8" s="27">
        <f t="shared" ref="G8:G30" si="3">IF(C8&lt;&gt;0,ROUND(F8/C8,4)*100,0)</f>
        <v>0</v>
      </c>
      <c r="H8" s="71"/>
      <c r="I8" s="81">
        <f t="shared" si="0"/>
        <v>0</v>
      </c>
      <c r="J8" s="82"/>
    </row>
    <row r="9" spans="1:10" ht="17.25" customHeight="1">
      <c r="A9" s="17" t="s">
        <v>53</v>
      </c>
      <c r="B9" s="18">
        <v>603</v>
      </c>
      <c r="C9" s="16"/>
      <c r="D9" s="71"/>
      <c r="E9" s="71">
        <v>0</v>
      </c>
      <c r="F9" s="71"/>
      <c r="G9" s="27">
        <f t="shared" si="3"/>
        <v>0</v>
      </c>
      <c r="H9" s="71"/>
      <c r="I9" s="81">
        <f t="shared" si="0"/>
        <v>0</v>
      </c>
      <c r="J9" s="82"/>
    </row>
    <row r="10" spans="1:10" ht="17.25" customHeight="1">
      <c r="A10" s="15" t="s">
        <v>54</v>
      </c>
      <c r="B10" s="18">
        <v>604</v>
      </c>
      <c r="C10" s="16">
        <v>2000</v>
      </c>
      <c r="D10" s="71"/>
      <c r="E10" s="71">
        <v>153</v>
      </c>
      <c r="F10" s="71">
        <v>632</v>
      </c>
      <c r="G10" s="27">
        <f t="shared" si="3"/>
        <v>31.6</v>
      </c>
      <c r="H10" s="76">
        <v>652</v>
      </c>
      <c r="I10" s="81">
        <f t="shared" si="0"/>
        <v>-20</v>
      </c>
      <c r="J10" s="82">
        <f t="shared" si="2"/>
        <v>-3.0674846625766872</v>
      </c>
    </row>
    <row r="11" spans="1:10" ht="17.25" customHeight="1">
      <c r="A11" s="15" t="s">
        <v>55</v>
      </c>
      <c r="B11" s="18">
        <v>605</v>
      </c>
      <c r="C11" s="16">
        <v>7980</v>
      </c>
      <c r="D11" s="71">
        <v>912</v>
      </c>
      <c r="E11" s="71">
        <v>806</v>
      </c>
      <c r="F11" s="71">
        <v>3778</v>
      </c>
      <c r="G11" s="27">
        <f t="shared" si="3"/>
        <v>47.339999999999996</v>
      </c>
      <c r="H11" s="76">
        <v>2701</v>
      </c>
      <c r="I11" s="81">
        <f t="shared" si="0"/>
        <v>1077</v>
      </c>
      <c r="J11" s="82">
        <f t="shared" si="2"/>
        <v>39.874120696038503</v>
      </c>
    </row>
    <row r="12" spans="1:10" ht="17.25" customHeight="1">
      <c r="A12" s="15" t="s">
        <v>56</v>
      </c>
      <c r="B12" s="18">
        <v>606</v>
      </c>
      <c r="C12" s="16">
        <v>1250</v>
      </c>
      <c r="D12" s="71"/>
      <c r="E12" s="71">
        <v>0</v>
      </c>
      <c r="F12" s="71"/>
      <c r="G12" s="27">
        <f t="shared" si="3"/>
        <v>0</v>
      </c>
      <c r="H12" s="76">
        <v>44</v>
      </c>
      <c r="I12" s="81">
        <f t="shared" si="0"/>
        <v>-44</v>
      </c>
      <c r="J12" s="82">
        <f t="shared" si="2"/>
        <v>-100</v>
      </c>
    </row>
    <row r="13" spans="1:10" ht="17.25" customHeight="1">
      <c r="A13" s="17" t="s">
        <v>57</v>
      </c>
      <c r="B13" s="18">
        <v>607</v>
      </c>
      <c r="C13" s="16">
        <v>430</v>
      </c>
      <c r="D13" s="71">
        <v>24</v>
      </c>
      <c r="E13" s="71">
        <v>2</v>
      </c>
      <c r="F13" s="71">
        <v>5</v>
      </c>
      <c r="G13" s="27">
        <f t="shared" si="3"/>
        <v>1.1599999999999999</v>
      </c>
      <c r="H13" s="76">
        <v>51</v>
      </c>
      <c r="I13" s="81">
        <f t="shared" si="0"/>
        <v>-46</v>
      </c>
      <c r="J13" s="82">
        <f t="shared" si="2"/>
        <v>-90.196078431372555</v>
      </c>
    </row>
    <row r="14" spans="1:10" ht="17.25" customHeight="1">
      <c r="A14" s="15" t="s">
        <v>58</v>
      </c>
      <c r="B14" s="18">
        <v>608</v>
      </c>
      <c r="C14" s="16">
        <v>2650</v>
      </c>
      <c r="D14" s="71">
        <v>379</v>
      </c>
      <c r="E14" s="71">
        <v>334</v>
      </c>
      <c r="F14" s="71">
        <v>1106</v>
      </c>
      <c r="G14" s="27">
        <f t="shared" si="3"/>
        <v>41.74</v>
      </c>
      <c r="H14" s="76">
        <v>809</v>
      </c>
      <c r="I14" s="81">
        <f t="shared" si="0"/>
        <v>297</v>
      </c>
      <c r="J14" s="82">
        <f t="shared" si="2"/>
        <v>36.711990111248454</v>
      </c>
    </row>
    <row r="15" spans="1:10" ht="17.25" customHeight="1">
      <c r="A15" s="17" t="s">
        <v>59</v>
      </c>
      <c r="B15" s="18">
        <v>609</v>
      </c>
      <c r="C15" s="16">
        <v>1500</v>
      </c>
      <c r="D15" s="71">
        <v>105</v>
      </c>
      <c r="E15" s="71">
        <v>112</v>
      </c>
      <c r="F15" s="71">
        <v>330</v>
      </c>
      <c r="G15" s="27">
        <f t="shared" si="3"/>
        <v>22</v>
      </c>
      <c r="H15" s="76">
        <v>296</v>
      </c>
      <c r="I15" s="81">
        <f t="shared" si="0"/>
        <v>34</v>
      </c>
      <c r="J15" s="82">
        <f t="shared" si="2"/>
        <v>11.486486486486488</v>
      </c>
    </row>
    <row r="16" spans="1:10" ht="17.25" customHeight="1">
      <c r="A16" s="17" t="s">
        <v>60</v>
      </c>
      <c r="B16" s="18">
        <v>610</v>
      </c>
      <c r="C16" s="16">
        <v>420</v>
      </c>
      <c r="D16" s="71">
        <v>620</v>
      </c>
      <c r="E16" s="71">
        <v>0</v>
      </c>
      <c r="F16" s="71"/>
      <c r="G16" s="27">
        <f t="shared" si="3"/>
        <v>0</v>
      </c>
      <c r="H16" s="76">
        <v>116</v>
      </c>
      <c r="I16" s="81">
        <f t="shared" si="0"/>
        <v>-116</v>
      </c>
      <c r="J16" s="82"/>
    </row>
    <row r="17" spans="1:10" ht="17.25" customHeight="1">
      <c r="A17" s="15" t="s">
        <v>61</v>
      </c>
      <c r="B17" s="18">
        <v>611</v>
      </c>
      <c r="C17" s="16">
        <v>36892</v>
      </c>
      <c r="D17" s="71">
        <v>100</v>
      </c>
      <c r="E17" s="71">
        <v>1848</v>
      </c>
      <c r="F17" s="71">
        <v>13252</v>
      </c>
      <c r="G17" s="27">
        <f t="shared" si="3"/>
        <v>35.92</v>
      </c>
      <c r="H17" s="76">
        <v>21067</v>
      </c>
      <c r="I17" s="81">
        <f t="shared" si="0"/>
        <v>-7815</v>
      </c>
      <c r="J17" s="82">
        <f t="shared" si="2"/>
        <v>-37.095932026391985</v>
      </c>
    </row>
    <row r="18" spans="1:10" ht="17.25" customHeight="1">
      <c r="A18" s="15" t="s">
        <v>62</v>
      </c>
      <c r="B18" s="18">
        <v>612</v>
      </c>
      <c r="C18" s="16">
        <v>2350</v>
      </c>
      <c r="D18" s="71">
        <v>244</v>
      </c>
      <c r="E18" s="71">
        <v>259</v>
      </c>
      <c r="F18" s="71">
        <v>891</v>
      </c>
      <c r="G18" s="27">
        <f t="shared" si="3"/>
        <v>37.909999999999997</v>
      </c>
      <c r="H18" s="76">
        <v>512</v>
      </c>
      <c r="I18" s="81">
        <f t="shared" si="0"/>
        <v>379</v>
      </c>
      <c r="J18" s="82">
        <f t="shared" si="2"/>
        <v>74.0234375</v>
      </c>
    </row>
    <row r="19" spans="1:10" ht="17.25" customHeight="1">
      <c r="A19" s="17" t="s">
        <v>63</v>
      </c>
      <c r="B19" s="18">
        <v>613</v>
      </c>
      <c r="C19" s="16">
        <v>290</v>
      </c>
      <c r="D19" s="71"/>
      <c r="E19" s="71">
        <v>0</v>
      </c>
      <c r="F19" s="71">
        <v>50</v>
      </c>
      <c r="G19" s="27">
        <f t="shared" si="3"/>
        <v>17.239999999999998</v>
      </c>
      <c r="H19" s="76">
        <v>199</v>
      </c>
      <c r="I19" s="81">
        <f t="shared" si="0"/>
        <v>-149</v>
      </c>
      <c r="J19" s="82">
        <f t="shared" si="2"/>
        <v>-74.874371859296488</v>
      </c>
    </row>
    <row r="20" spans="1:10" ht="17.25" customHeight="1">
      <c r="A20" s="20" t="s">
        <v>64</v>
      </c>
      <c r="B20" s="18">
        <v>614</v>
      </c>
      <c r="C20" s="16">
        <v>23681</v>
      </c>
      <c r="D20" s="71">
        <v>961</v>
      </c>
      <c r="E20" s="71">
        <v>50</v>
      </c>
      <c r="F20" s="71">
        <v>577</v>
      </c>
      <c r="G20" s="27">
        <f t="shared" si="3"/>
        <v>2.44</v>
      </c>
      <c r="H20" s="76">
        <v>2833</v>
      </c>
      <c r="I20" s="81">
        <f t="shared" si="0"/>
        <v>-2256</v>
      </c>
      <c r="J20" s="82">
        <f t="shared" si="2"/>
        <v>-79.632897987998589</v>
      </c>
    </row>
    <row r="21" spans="1:10" ht="17.25" customHeight="1">
      <c r="A21" s="20" t="s">
        <v>65</v>
      </c>
      <c r="B21" s="18">
        <v>615</v>
      </c>
      <c r="C21" s="16">
        <v>200</v>
      </c>
      <c r="D21" s="71">
        <v>10</v>
      </c>
      <c r="E21" s="71">
        <v>0</v>
      </c>
      <c r="F21" s="71">
        <v>1</v>
      </c>
      <c r="G21" s="27">
        <f t="shared" si="3"/>
        <v>0.5</v>
      </c>
      <c r="H21" s="76">
        <v>1200</v>
      </c>
      <c r="I21" s="81">
        <f t="shared" si="0"/>
        <v>-1199</v>
      </c>
      <c r="J21" s="82">
        <f t="shared" si="2"/>
        <v>-99.916666666666671</v>
      </c>
    </row>
    <row r="22" spans="1:10" ht="17.25" customHeight="1">
      <c r="A22" s="20" t="s">
        <v>66</v>
      </c>
      <c r="B22" s="18">
        <v>616</v>
      </c>
      <c r="C22" s="16">
        <v>15</v>
      </c>
      <c r="D22" s="71"/>
      <c r="E22" s="71">
        <v>0</v>
      </c>
      <c r="F22" s="71"/>
      <c r="G22" s="27">
        <f t="shared" si="3"/>
        <v>0</v>
      </c>
      <c r="H22" s="76"/>
      <c r="I22" s="81">
        <f t="shared" si="0"/>
        <v>0</v>
      </c>
      <c r="J22" s="82"/>
    </row>
    <row r="23" spans="1:10" ht="17.25" customHeight="1">
      <c r="A23" s="20" t="s">
        <v>67</v>
      </c>
      <c r="B23" s="18">
        <v>617</v>
      </c>
      <c r="C23" s="16"/>
      <c r="D23" s="71"/>
      <c r="E23" s="71">
        <v>0</v>
      </c>
      <c r="F23" s="71"/>
      <c r="G23" s="27">
        <f t="shared" si="3"/>
        <v>0</v>
      </c>
      <c r="H23" s="76"/>
      <c r="I23" s="81">
        <f t="shared" si="0"/>
        <v>0</v>
      </c>
      <c r="J23" s="82"/>
    </row>
    <row r="24" spans="1:10" ht="17.25" customHeight="1">
      <c r="A24" s="20" t="s">
        <v>68</v>
      </c>
      <c r="B24" s="18">
        <v>618</v>
      </c>
      <c r="C24" s="16">
        <v>340</v>
      </c>
      <c r="D24" s="71"/>
      <c r="E24" s="71">
        <v>97</v>
      </c>
      <c r="F24" s="71">
        <v>228</v>
      </c>
      <c r="G24" s="27">
        <f t="shared" si="3"/>
        <v>67.06</v>
      </c>
      <c r="H24" s="76">
        <v>98</v>
      </c>
      <c r="I24" s="81">
        <f t="shared" si="0"/>
        <v>130</v>
      </c>
      <c r="J24" s="82">
        <f t="shared" si="2"/>
        <v>132.65306122448979</v>
      </c>
    </row>
    <row r="25" spans="1:10" ht="17.25" customHeight="1">
      <c r="A25" s="20" t="s">
        <v>69</v>
      </c>
      <c r="B25" s="18">
        <v>619</v>
      </c>
      <c r="C25" s="16">
        <v>1750</v>
      </c>
      <c r="D25" s="71">
        <v>518</v>
      </c>
      <c r="E25" s="71">
        <v>63</v>
      </c>
      <c r="F25" s="71">
        <v>512</v>
      </c>
      <c r="G25" s="27">
        <f t="shared" si="3"/>
        <v>29.26</v>
      </c>
      <c r="H25" s="76">
        <v>262</v>
      </c>
      <c r="I25" s="81">
        <f t="shared" si="0"/>
        <v>250</v>
      </c>
      <c r="J25" s="82">
        <f t="shared" si="2"/>
        <v>95.419847328244273</v>
      </c>
    </row>
    <row r="26" spans="1:10" ht="17.25" customHeight="1">
      <c r="A26" s="65" t="s">
        <v>71</v>
      </c>
      <c r="B26" s="18">
        <v>620</v>
      </c>
      <c r="C26" s="16">
        <v>200</v>
      </c>
      <c r="D26" s="71">
        <v>7</v>
      </c>
      <c r="E26" s="71">
        <v>36</v>
      </c>
      <c r="F26" s="71">
        <v>81</v>
      </c>
      <c r="G26" s="27">
        <f t="shared" si="3"/>
        <v>40.5</v>
      </c>
      <c r="H26" s="71">
        <v>77</v>
      </c>
      <c r="I26" s="81">
        <f t="shared" si="0"/>
        <v>4</v>
      </c>
      <c r="J26" s="82">
        <f t="shared" si="2"/>
        <v>5.1948051948051948</v>
      </c>
    </row>
    <row r="27" spans="1:10" ht="17.25" customHeight="1">
      <c r="A27" s="65" t="s">
        <v>72</v>
      </c>
      <c r="B27" s="18">
        <v>621</v>
      </c>
      <c r="C27" s="16"/>
      <c r="D27" s="71"/>
      <c r="E27" s="71">
        <v>0</v>
      </c>
      <c r="F27" s="71"/>
      <c r="G27" s="27">
        <f t="shared" si="3"/>
        <v>0</v>
      </c>
      <c r="H27" s="71"/>
      <c r="I27" s="81"/>
      <c r="J27" s="82"/>
    </row>
    <row r="28" spans="1:10" ht="17.25" customHeight="1">
      <c r="A28" s="65" t="s">
        <v>73</v>
      </c>
      <c r="B28" s="18"/>
      <c r="C28" s="16">
        <v>2100</v>
      </c>
      <c r="D28" s="71"/>
      <c r="E28" s="71">
        <v>262</v>
      </c>
      <c r="F28" s="71">
        <v>2602</v>
      </c>
      <c r="G28" s="27">
        <f t="shared" si="3"/>
        <v>123.9</v>
      </c>
      <c r="H28" s="71"/>
      <c r="I28" s="81"/>
      <c r="J28" s="82"/>
    </row>
    <row r="29" spans="1:10" ht="17.25" customHeight="1">
      <c r="A29" s="65" t="s">
        <v>74</v>
      </c>
      <c r="B29" s="18"/>
      <c r="C29" s="16">
        <v>8</v>
      </c>
      <c r="D29" s="71"/>
      <c r="E29" s="71">
        <v>0</v>
      </c>
      <c r="F29" s="71"/>
      <c r="G29" s="27"/>
      <c r="H29" s="71"/>
      <c r="I29" s="81"/>
      <c r="J29" s="82"/>
    </row>
    <row r="30" spans="1:10" ht="17.25" customHeight="1">
      <c r="A30" s="21" t="s">
        <v>70</v>
      </c>
      <c r="B30" s="18">
        <v>700</v>
      </c>
      <c r="C30" s="22">
        <v>30864</v>
      </c>
      <c r="D30" s="72">
        <v>25</v>
      </c>
      <c r="E30" s="71">
        <v>564</v>
      </c>
      <c r="F30" s="72">
        <v>17775</v>
      </c>
      <c r="G30" s="27">
        <f t="shared" si="3"/>
        <v>57.589999999999996</v>
      </c>
      <c r="H30" s="72">
        <v>12095</v>
      </c>
      <c r="I30" s="81">
        <f t="shared" si="0"/>
        <v>5680</v>
      </c>
      <c r="J30" s="82">
        <f t="shared" si="2"/>
        <v>46.961554361306327</v>
      </c>
    </row>
    <row r="31" spans="1:10" ht="15.75">
      <c r="A31" s="66" t="s">
        <v>75</v>
      </c>
      <c r="B31" s="67"/>
      <c r="C31" s="22">
        <v>5</v>
      </c>
      <c r="D31" s="68"/>
      <c r="E31" s="71">
        <v>0</v>
      </c>
      <c r="F31" s="69"/>
      <c r="G31" s="70"/>
      <c r="H31" s="74"/>
      <c r="I31" s="83"/>
      <c r="J31" s="83"/>
    </row>
    <row r="32" spans="1:10">
      <c r="A32" s="23"/>
      <c r="B32" s="23"/>
      <c r="F32" s="9"/>
    </row>
    <row r="33" spans="1:6">
      <c r="A33" s="23"/>
      <c r="B33" s="23"/>
      <c r="F33" s="9"/>
    </row>
    <row r="34" spans="1:6">
      <c r="A34" s="23"/>
      <c r="B34" s="23"/>
      <c r="F34" s="9"/>
    </row>
    <row r="35" spans="1:6">
      <c r="A35" s="23"/>
      <c r="B35" s="23"/>
      <c r="F35" s="9"/>
    </row>
    <row r="36" spans="1:6">
      <c r="A36" s="23"/>
      <c r="B36" s="23"/>
    </row>
    <row r="37" spans="1:6">
      <c r="A37" s="23"/>
      <c r="B37" s="23"/>
    </row>
    <row r="38" spans="1:6">
      <c r="A38" s="23"/>
      <c r="B38" s="23"/>
    </row>
    <row r="39" spans="1:6">
      <c r="A39" s="23"/>
      <c r="B39" s="23"/>
    </row>
    <row r="40" spans="1:6">
      <c r="A40" s="23"/>
      <c r="B40" s="23"/>
    </row>
    <row r="41" spans="1:6">
      <c r="A41" s="23"/>
      <c r="B41" s="23"/>
    </row>
    <row r="42" spans="1:6">
      <c r="A42" s="23"/>
      <c r="B42" s="23"/>
    </row>
    <row r="43" spans="1:6">
      <c r="A43" s="23"/>
      <c r="B43" s="23"/>
    </row>
    <row r="44" spans="1:6">
      <c r="A44" s="23"/>
      <c r="B44" s="23"/>
    </row>
    <row r="45" spans="1:6">
      <c r="A45" s="23"/>
      <c r="B45" s="23"/>
    </row>
    <row r="46" spans="1:6">
      <c r="A46" s="23"/>
      <c r="B46" s="23"/>
    </row>
    <row r="47" spans="1:6">
      <c r="A47" s="23"/>
      <c r="B47" s="23"/>
    </row>
    <row r="48" spans="1:6">
      <c r="A48" s="23"/>
      <c r="B48" s="23"/>
    </row>
    <row r="49" spans="1:2">
      <c r="A49" s="23"/>
      <c r="B49" s="23"/>
    </row>
    <row r="50" spans="1:2">
      <c r="A50" s="23"/>
      <c r="B50" s="23"/>
    </row>
    <row r="51" spans="1:2">
      <c r="A51" s="23"/>
      <c r="B51" s="23"/>
    </row>
    <row r="52" spans="1:2">
      <c r="A52" s="23"/>
      <c r="B52" s="23"/>
    </row>
    <row r="53" spans="1:2">
      <c r="A53" s="23"/>
      <c r="B53" s="23"/>
    </row>
    <row r="54" spans="1:2">
      <c r="A54" s="23"/>
      <c r="B54" s="23"/>
    </row>
    <row r="55" spans="1:2">
      <c r="A55" s="23"/>
      <c r="B55" s="23"/>
    </row>
    <row r="56" spans="1:2">
      <c r="A56" s="23"/>
      <c r="B56" s="23"/>
    </row>
    <row r="57" spans="1:2">
      <c r="A57" s="23"/>
      <c r="B57" s="23"/>
    </row>
    <row r="58" spans="1:2">
      <c r="A58" s="23"/>
      <c r="B58" s="23"/>
    </row>
    <row r="59" spans="1:2">
      <c r="A59" s="23"/>
      <c r="B59" s="23"/>
    </row>
    <row r="60" spans="1:2">
      <c r="A60" s="23"/>
      <c r="B60" s="23"/>
    </row>
    <row r="61" spans="1:2">
      <c r="A61" s="23"/>
      <c r="B61" s="23"/>
    </row>
    <row r="62" spans="1:2">
      <c r="A62" s="23"/>
      <c r="B62" s="23"/>
    </row>
    <row r="63" spans="1:2">
      <c r="A63" s="23"/>
      <c r="B63" s="23"/>
    </row>
    <row r="64" spans="1:2">
      <c r="A64" s="23"/>
      <c r="B64" s="23"/>
    </row>
    <row r="65" spans="1:2">
      <c r="A65" s="23"/>
      <c r="B65" s="23"/>
    </row>
    <row r="66" spans="1:2">
      <c r="A66" s="23"/>
      <c r="B66" s="23"/>
    </row>
    <row r="67" spans="1:2">
      <c r="A67" s="23"/>
      <c r="B67" s="23"/>
    </row>
    <row r="68" spans="1:2">
      <c r="A68" s="23"/>
      <c r="B68" s="23"/>
    </row>
    <row r="69" spans="1:2">
      <c r="A69" s="23"/>
      <c r="B69" s="23"/>
    </row>
    <row r="70" spans="1:2">
      <c r="A70" s="23"/>
      <c r="B70" s="23"/>
    </row>
    <row r="71" spans="1:2">
      <c r="A71" s="23"/>
      <c r="B71" s="23"/>
    </row>
    <row r="72" spans="1:2">
      <c r="A72" s="23"/>
      <c r="B72" s="23"/>
    </row>
    <row r="73" spans="1:2">
      <c r="A73" s="23"/>
      <c r="B73" s="23"/>
    </row>
    <row r="74" spans="1:2">
      <c r="A74" s="23"/>
      <c r="B74" s="23"/>
    </row>
    <row r="75" spans="1:2">
      <c r="A75" s="23"/>
      <c r="B75" s="23"/>
    </row>
    <row r="76" spans="1:2">
      <c r="A76" s="23"/>
      <c r="B76" s="23"/>
    </row>
    <row r="77" spans="1:2">
      <c r="A77" s="23"/>
      <c r="B77" s="23"/>
    </row>
    <row r="78" spans="1:2">
      <c r="A78" s="23"/>
      <c r="B78" s="23"/>
    </row>
    <row r="79" spans="1:2">
      <c r="A79" s="23"/>
      <c r="B79" s="23"/>
    </row>
    <row r="80" spans="1:2">
      <c r="A80" s="23"/>
      <c r="B80" s="23"/>
    </row>
    <row r="81" spans="1:2">
      <c r="A81" s="23"/>
      <c r="B81" s="23"/>
    </row>
    <row r="82" spans="1:2">
      <c r="A82" s="23"/>
      <c r="B82" s="23"/>
    </row>
    <row r="83" spans="1:2">
      <c r="A83" s="23"/>
      <c r="B83" s="23"/>
    </row>
    <row r="84" spans="1:2">
      <c r="A84" s="23"/>
      <c r="B84" s="23"/>
    </row>
    <row r="85" spans="1:2">
      <c r="A85" s="23"/>
      <c r="B85" s="23"/>
    </row>
    <row r="86" spans="1:2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4" spans="1:2">
      <c r="A94" s="23"/>
      <c r="B94" s="23"/>
    </row>
    <row r="95" spans="1:2">
      <c r="A95" s="23"/>
      <c r="B95" s="23"/>
    </row>
    <row r="96" spans="1:2">
      <c r="A96" s="23"/>
      <c r="B96" s="23"/>
    </row>
    <row r="97" spans="1:2">
      <c r="A97" s="23"/>
      <c r="B97" s="23"/>
    </row>
    <row r="98" spans="1:2">
      <c r="A98" s="23"/>
      <c r="B98" s="23"/>
    </row>
    <row r="99" spans="1:2">
      <c r="A99" s="23"/>
      <c r="B99" s="23"/>
    </row>
    <row r="100" spans="1:2">
      <c r="A100" s="23"/>
      <c r="B100" s="23"/>
    </row>
    <row r="101" spans="1:2">
      <c r="A101" s="23"/>
      <c r="B101" s="23"/>
    </row>
    <row r="102" spans="1:2">
      <c r="A102" s="23"/>
      <c r="B102" s="23"/>
    </row>
    <row r="103" spans="1:2">
      <c r="A103" s="23"/>
      <c r="B103" s="23"/>
    </row>
    <row r="104" spans="1:2">
      <c r="A104" s="23"/>
      <c r="B104" s="23"/>
    </row>
    <row r="105" spans="1:2">
      <c r="A105" s="23"/>
      <c r="B105" s="23"/>
    </row>
    <row r="106" spans="1:2">
      <c r="A106" s="23"/>
      <c r="B106" s="23"/>
    </row>
    <row r="107" spans="1:2">
      <c r="A107" s="23"/>
      <c r="B107" s="23"/>
    </row>
    <row r="108" spans="1:2">
      <c r="A108" s="23"/>
      <c r="B108" s="23"/>
    </row>
    <row r="109" spans="1:2">
      <c r="A109" s="23"/>
      <c r="B109" s="23"/>
    </row>
    <row r="110" spans="1:2">
      <c r="A110" s="23"/>
      <c r="B110" s="23"/>
    </row>
    <row r="111" spans="1:2">
      <c r="A111" s="23"/>
      <c r="B111" s="23"/>
    </row>
    <row r="112" spans="1:2">
      <c r="A112" s="23"/>
      <c r="B112" s="23"/>
    </row>
    <row r="113" spans="1:2">
      <c r="A113" s="23"/>
      <c r="B113" s="23"/>
    </row>
    <row r="114" spans="1:2">
      <c r="A114" s="23"/>
      <c r="B114" s="23"/>
    </row>
    <row r="115" spans="1:2">
      <c r="A115" s="23"/>
      <c r="B115" s="2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19" spans="1:2">
      <c r="A119" s="23"/>
      <c r="B119" s="23"/>
    </row>
    <row r="120" spans="1:2">
      <c r="A120" s="23"/>
      <c r="B120" s="23"/>
    </row>
    <row r="121" spans="1:2">
      <c r="A121" s="23"/>
      <c r="B121" s="23"/>
    </row>
    <row r="122" spans="1:2">
      <c r="A122" s="23"/>
      <c r="B122" s="23"/>
    </row>
    <row r="123" spans="1:2">
      <c r="A123" s="23"/>
      <c r="B123" s="23"/>
    </row>
    <row r="124" spans="1:2">
      <c r="A124" s="23"/>
      <c r="B124" s="23"/>
    </row>
    <row r="125" spans="1:2">
      <c r="A125" s="23"/>
      <c r="B125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42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2022-05-09T06:43:16Z</cp:lastPrinted>
  <dcterms:created xsi:type="dcterms:W3CDTF">2001-07-03T09:54:00Z</dcterms:created>
  <dcterms:modified xsi:type="dcterms:W3CDTF">2022-05-13T00:37:46Z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