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745" windowHeight="633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[0]!Module.Prix_SMC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H36" i="1"/>
  <c r="I36" s="1"/>
  <c r="F36"/>
  <c r="H38"/>
  <c r="I38" s="1"/>
  <c r="H6" i="2"/>
  <c r="D6"/>
  <c r="E6"/>
  <c r="F6"/>
  <c r="C6"/>
  <c r="G26" i="1"/>
  <c r="G25" s="1"/>
  <c r="E7"/>
  <c r="D7"/>
  <c r="C7"/>
  <c r="G7"/>
  <c r="I26" i="2"/>
  <c r="I30"/>
  <c r="J30" s="1"/>
  <c r="H35" i="1" l="1"/>
  <c r="I35" s="1"/>
  <c r="H37"/>
  <c r="I37" s="1"/>
  <c r="F24"/>
  <c r="H22"/>
  <c r="I22" s="1"/>
  <c r="H23"/>
  <c r="I23" s="1"/>
  <c r="H24"/>
  <c r="D26"/>
  <c r="D25" s="1"/>
  <c r="E26"/>
  <c r="E25" s="1"/>
  <c r="C26"/>
  <c r="C25" s="1"/>
  <c r="F38" l="1"/>
  <c r="H28"/>
  <c r="I28" s="1"/>
  <c r="H29"/>
  <c r="H30"/>
  <c r="H31"/>
  <c r="H32"/>
  <c r="I32" s="1"/>
  <c r="H33"/>
  <c r="I33" s="1"/>
  <c r="H34"/>
  <c r="H39"/>
  <c r="I39" s="1"/>
  <c r="F26"/>
  <c r="F27"/>
  <c r="F28"/>
  <c r="F29"/>
  <c r="F30"/>
  <c r="F31"/>
  <c r="F32"/>
  <c r="F33"/>
  <c r="F34"/>
  <c r="F35"/>
  <c r="F37"/>
  <c r="F39"/>
  <c r="G6"/>
  <c r="H27"/>
  <c r="I27" s="1"/>
  <c r="H26"/>
  <c r="I26" s="1"/>
  <c r="H25"/>
  <c r="I25" s="1"/>
  <c r="D6"/>
  <c r="D5" s="1"/>
  <c r="F25"/>
  <c r="F23"/>
  <c r="F22"/>
  <c r="H21"/>
  <c r="I21" s="1"/>
  <c r="F21"/>
  <c r="H20"/>
  <c r="I20" s="1"/>
  <c r="F20"/>
  <c r="H19"/>
  <c r="I19" s="1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F13"/>
  <c r="H12"/>
  <c r="I12" s="1"/>
  <c r="F12"/>
  <c r="H11"/>
  <c r="F11"/>
  <c r="H10"/>
  <c r="I10" s="1"/>
  <c r="F10"/>
  <c r="H9"/>
  <c r="I9" s="1"/>
  <c r="F9"/>
  <c r="H8"/>
  <c r="I8" s="1"/>
  <c r="F8"/>
  <c r="E6"/>
  <c r="F6" s="1"/>
  <c r="F7"/>
  <c r="E5" i="2"/>
  <c r="I22"/>
  <c r="I24"/>
  <c r="I19"/>
  <c r="I17"/>
  <c r="J17" s="1"/>
  <c r="I9"/>
  <c r="I21"/>
  <c r="I16"/>
  <c r="I7"/>
  <c r="J7" s="1"/>
  <c r="I10"/>
  <c r="J10" s="1"/>
  <c r="I11"/>
  <c r="J11" s="1"/>
  <c r="I12"/>
  <c r="J12" s="1"/>
  <c r="I13"/>
  <c r="J13" s="1"/>
  <c r="I14"/>
  <c r="J14" s="1"/>
  <c r="I15"/>
  <c r="J15" s="1"/>
  <c r="I18"/>
  <c r="J18" s="1"/>
  <c r="I20"/>
  <c r="J20" s="1"/>
  <c r="I23"/>
  <c r="I6"/>
  <c r="J6" s="1"/>
  <c r="D5"/>
  <c r="G6"/>
  <c r="I25"/>
  <c r="J25" s="1"/>
  <c r="G21"/>
  <c r="G22"/>
  <c r="G23"/>
  <c r="G24"/>
  <c r="G25"/>
  <c r="I8"/>
  <c r="G8"/>
  <c r="G9"/>
  <c r="G10"/>
  <c r="G11"/>
  <c r="G12"/>
  <c r="G13"/>
  <c r="G14"/>
  <c r="G15"/>
  <c r="G16"/>
  <c r="G17"/>
  <c r="G18"/>
  <c r="G19"/>
  <c r="G20"/>
  <c r="G26"/>
  <c r="G30"/>
  <c r="F5"/>
  <c r="H5"/>
  <c r="G7"/>
  <c r="C6" i="1"/>
  <c r="C5" s="1"/>
  <c r="C5" i="2"/>
  <c r="H7" i="1"/>
  <c r="I7" s="1"/>
  <c r="I5" i="2" l="1"/>
  <c r="J5" s="1"/>
  <c r="G5"/>
  <c r="H6" i="1"/>
  <c r="I6" s="1"/>
  <c r="E5"/>
  <c r="F5" s="1"/>
  <c r="G5"/>
  <c r="H5" l="1"/>
  <c r="I5" s="1"/>
</calcChain>
</file>

<file path=xl/sharedStrings.xml><?xml version="1.0" encoding="utf-8"?>
<sst xmlns="http://schemas.openxmlformats.org/spreadsheetml/2006/main" count="86" uniqueCount="85">
  <si>
    <t>预算科目</t>
  </si>
  <si>
    <t>占预算％</t>
  </si>
  <si>
    <t>绝对数</t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</si>
  <si>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</si>
  <si>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</si>
  <si>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</si>
  <si>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本月支出数</t>
    <phoneticPr fontId="2" type="noConversion"/>
  </si>
  <si>
    <t>累计支出数</t>
    <phoneticPr fontId="2" type="noConversion"/>
  </si>
  <si>
    <t>代码</t>
    <phoneticPr fontId="2" type="noConversion"/>
  </si>
  <si>
    <t>地方财政支出</t>
    <phoneticPr fontId="2" type="noConversion"/>
  </si>
  <si>
    <t>二、政府性基金支出合计</t>
    <phoneticPr fontId="2" type="noConversion"/>
  </si>
  <si>
    <t>上级追加数</t>
    <phoneticPr fontId="2" type="noConversion"/>
  </si>
  <si>
    <t>年初预算数</t>
    <phoneticPr fontId="2" type="noConversion"/>
  </si>
  <si>
    <t>占预算％</t>
    <phoneticPr fontId="2" type="noConversion"/>
  </si>
  <si>
    <t xml:space="preserve">  住房保障支出</t>
  </si>
  <si>
    <t xml:space="preserve">  其他支出</t>
    <phoneticPr fontId="2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</si>
  <si>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  <phoneticPr fontId="2" type="noConversion"/>
  </si>
  <si>
    <t xml:space="preserve">  预备费</t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</si>
  <si>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一、公共财政预算支出合计</t>
    </r>
    <phoneticPr fontId="2" type="noConversion"/>
  </si>
  <si>
    <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  <phoneticPr fontId="2" type="noConversion"/>
  </si>
  <si>
    <t>预算科目</t>
    <phoneticPr fontId="2" type="noConversion"/>
  </si>
  <si>
    <t>代码</t>
    <phoneticPr fontId="2" type="noConversion"/>
  </si>
  <si>
    <t>预算数</t>
    <phoneticPr fontId="2" type="noConversion"/>
  </si>
  <si>
    <t>本月收入数</t>
    <phoneticPr fontId="2" type="noConversion"/>
  </si>
  <si>
    <t>累计收入数</t>
    <phoneticPr fontId="2" type="noConversion"/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</si>
  <si>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</si>
  <si>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</si>
  <si>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</si>
  <si>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地方财政收入合计</t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</si>
  <si>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一、公共财政预算收入合计</t>
    </r>
    <phoneticPr fontId="2" type="noConversion"/>
  </si>
  <si>
    <r>
      <t>1</t>
    </r>
    <r>
      <rPr>
        <b/>
        <sz val="12"/>
        <rFont val="宋体"/>
        <family val="3"/>
        <charset val="134"/>
      </rPr>
      <t>、税收收入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</si>
  <si>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</si>
  <si>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营业税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</si>
  <si>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</si>
  <si>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企业所得税退税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</si>
  <si>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个人所得税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</si>
  <si>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资源税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</si>
  <si>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城市维护建设税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</si>
  <si>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房产税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</si>
  <si>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印花税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</si>
  <si>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城镇土地使用税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</si>
  <si>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土地增值税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</si>
  <si>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耕地占用税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</si>
  <si>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契税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</si>
  <si>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烟叶税</t>
    </r>
    <phoneticPr fontId="2" type="noConversion"/>
  </si>
  <si>
    <t>2、非税收入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</si>
  <si>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专项收入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</si>
  <si>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教育费附加收入</t>
    </r>
    <phoneticPr fontId="2" type="noConversion"/>
  </si>
  <si>
    <t xml:space="preserve">     残疾人就业保障金收入</t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</si>
  <si>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教育资金收入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</si>
  <si>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农田水利建设资金收入</t>
    </r>
    <phoneticPr fontId="2" type="noConversion"/>
  </si>
  <si>
    <t xml:space="preserve">      其他专项收入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</si>
  <si>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行政事业性收费收入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</si>
  <si>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罚没收入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</si>
  <si>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国有资本经营收入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</si>
  <si>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国有资源（资产）有偿使用收入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</si>
  <si>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其他收入</t>
    </r>
    <phoneticPr fontId="2" type="noConversion"/>
  </si>
  <si>
    <t>二、政府性基金收入合计</t>
    <phoneticPr fontId="2" type="noConversion"/>
  </si>
  <si>
    <t xml:space="preserve">  环境保护税</t>
    <phoneticPr fontId="2" type="noConversion"/>
  </si>
  <si>
    <t xml:space="preserve">  资源勘探信息等支出</t>
    <phoneticPr fontId="2" type="noConversion"/>
  </si>
  <si>
    <r>
      <t xml:space="preserve">    </t>
    </r>
    <r>
      <rPr>
        <b/>
        <sz val="10"/>
        <rFont val="宋体"/>
        <family val="3"/>
        <charset val="134"/>
      </rPr>
      <t>一般公共服务支出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</si>
  <si>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外交支出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</si>
  <si>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国防支出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</si>
  <si>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公共安全支出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</si>
  <si>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教育支出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</si>
  <si>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科学技术支出</t>
    </r>
    <phoneticPr fontId="2" type="noConversion"/>
  </si>
  <si>
    <t xml:space="preserve">  文化旅游体育与传媒支出</t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</si>
  <si>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社会保障和就业支出</t>
    </r>
    <phoneticPr fontId="2" type="noConversion"/>
  </si>
  <si>
    <t xml:space="preserve">  卫生健康支出</t>
    <phoneticPr fontId="2" type="noConversion"/>
  </si>
  <si>
    <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节能环保支出</t>
    </r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</si>
  <si>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城乡社区支出</t>
    </r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</si>
  <si>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农林水支出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</si>
  <si>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交通运输支出</t>
    </r>
    <phoneticPr fontId="2" type="noConversion"/>
  </si>
  <si>
    <t xml:space="preserve">  商业服务业等支出</t>
    <phoneticPr fontId="2" type="noConversion"/>
  </si>
  <si>
    <t xml:space="preserve">  金融支出</t>
    <phoneticPr fontId="2" type="noConversion"/>
  </si>
  <si>
    <t xml:space="preserve">  援助其他地区支出</t>
    <phoneticPr fontId="2" type="noConversion"/>
  </si>
  <si>
    <t xml:space="preserve">  自然资源海洋气象等支出</t>
    <phoneticPr fontId="2" type="noConversion"/>
  </si>
  <si>
    <t xml:space="preserve">  粮油物资储备支出</t>
    <phoneticPr fontId="2" type="noConversion"/>
  </si>
  <si>
    <t xml:space="preserve">  灾害防治及应急管理支出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</si>
  <si>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车船税</t>
    </r>
    <phoneticPr fontId="2" type="noConversion"/>
  </si>
  <si>
    <t xml:space="preserve">  其他税收收入</t>
    <phoneticPr fontId="2" type="noConversion"/>
  </si>
  <si>
    <t xml:space="preserve">  政府住房基金收入</t>
    <phoneticPr fontId="2" type="noConversion"/>
  </si>
  <si>
    <t xml:space="preserve">  捐赠收入</t>
    <phoneticPr fontId="2" type="noConversion"/>
  </si>
  <si>
    <t>楚雄开发区二0一九年九月地方财政收入分项目执行情况表</t>
    <phoneticPr fontId="2" type="noConversion"/>
  </si>
  <si>
    <t>开发区二0一九年九月地方财政支出分项目执行情况表</t>
    <phoneticPr fontId="2" type="noConversion"/>
  </si>
</sst>
</file>

<file path=xl/styles.xml><?xml version="1.0" encoding="utf-8"?>
<styleSheet xmlns="http://schemas.openxmlformats.org/spreadsheetml/2006/main">
  <numFmts count="25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_ * #,##0.0_ ;_ * \-#,##0.0_ ;_ * &quot;-&quot;??_ ;_ @_ "/>
    <numFmt numFmtId="179" formatCode="_ * #,##0_ ;_ * \-#,##0_ ;_ * &quot;-&quot;??_ ;_ @_ "/>
    <numFmt numFmtId="180" formatCode="0.0_ "/>
    <numFmt numFmtId="182" formatCode="#,##0_ "/>
    <numFmt numFmtId="184" formatCode="0_);[Red]\(0\)"/>
    <numFmt numFmtId="185" formatCode="#,##0_);[Red]\(#,##0\)"/>
    <numFmt numFmtId="186" formatCode="#,##0.0_);[Red]\(#,##0.0\)"/>
    <numFmt numFmtId="187" formatCode="0.00_ 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\$#,##0.00;\(\$#,##0.00\)"/>
    <numFmt numFmtId="193" formatCode="\$#,##0;\(\$#,##0\)"/>
    <numFmt numFmtId="194" formatCode="#,##0;\(#,##0\)"/>
    <numFmt numFmtId="195" formatCode="yy\.mm\.dd"/>
    <numFmt numFmtId="196" formatCode="#,##0.0_);\(#,##0.0\)"/>
    <numFmt numFmtId="197" formatCode="&quot;$&quot;\ #,##0_-;[Red]&quot;$&quot;\ #,##0\-"/>
    <numFmt numFmtId="198" formatCode="&quot;$&quot;\ #,##0.00_-;[Red]&quot;$&quot;\ #,##0.00\-"/>
    <numFmt numFmtId="199" formatCode="_-&quot;$&quot;\ * #,##0_-;_-&quot;$&quot;\ * #,##0\-;_-&quot;$&quot;\ * &quot;-&quot;_-;_-@_-"/>
    <numFmt numFmtId="200" formatCode="_-&quot;$&quot;\ * #,##0.00_-;_-&quot;$&quot;\ * #,##0.00\-;_-&quot;$&quot;\ * &quot;-&quot;??_-;_-@_-"/>
  </numFmts>
  <fonts count="6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2"/>
      <name val="楷体_GB2312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Times New Roman"/>
      <family val="1"/>
    </font>
    <font>
      <b/>
      <sz val="12"/>
      <name val="黑体"/>
      <family val="3"/>
      <charset val="134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黑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黑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5" fillId="0" borderId="0"/>
    <xf numFmtId="0" fontId="18" fillId="0" borderId="0"/>
    <xf numFmtId="0" fontId="19" fillId="0" borderId="0"/>
    <xf numFmtId="49" fontId="20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5" fillId="0" borderId="0"/>
    <xf numFmtId="0" fontId="18" fillId="0" borderId="0"/>
    <xf numFmtId="0" fontId="5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>
      <protection locked="0"/>
    </xf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5" fillId="0" borderId="0">
      <alignment horizontal="center" wrapText="1"/>
      <protection locked="0"/>
    </xf>
    <xf numFmtId="176" fontId="20" fillId="0" borderId="0" applyFont="0" applyFill="0" applyBorder="0" applyAlignment="0" applyProtection="0"/>
    <xf numFmtId="194" fontId="13" fillId="0" borderId="0"/>
    <xf numFmtId="177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92" fontId="13" fillId="0" borderId="0"/>
    <xf numFmtId="15" fontId="27" fillId="0" borderId="0"/>
    <xf numFmtId="193" fontId="13" fillId="0" borderId="0"/>
    <xf numFmtId="38" fontId="28" fillId="28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0" fontId="28" fillId="29" borderId="3" applyNumberFormat="0" applyBorder="0" applyAlignment="0" applyProtection="0"/>
    <xf numFmtId="196" fontId="30" fillId="30" borderId="0"/>
    <xf numFmtId="196" fontId="31" fillId="31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13" fillId="0" borderId="0"/>
    <xf numFmtId="37" fontId="32" fillId="0" borderId="0"/>
    <xf numFmtId="197" fontId="20" fillId="0" borderId="0"/>
    <xf numFmtId="0" fontId="18" fillId="0" borderId="0"/>
    <xf numFmtId="14" fontId="25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20" fillId="0" borderId="0" applyFont="0" applyFill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6" fillId="0" borderId="4">
      <alignment horizontal="center"/>
    </xf>
    <xf numFmtId="3" fontId="27" fillId="0" borderId="0" applyFont="0" applyFill="0" applyBorder="0" applyAlignment="0" applyProtection="0"/>
    <xf numFmtId="0" fontId="27" fillId="32" borderId="0" applyNumberFormat="0" applyFont="0" applyBorder="0" applyAlignment="0" applyProtection="0"/>
    <xf numFmtId="0" fontId="33" fillId="33" borderId="5">
      <protection locked="0"/>
    </xf>
    <xf numFmtId="0" fontId="34" fillId="0" borderId="0"/>
    <xf numFmtId="0" fontId="33" fillId="33" borderId="5">
      <protection locked="0"/>
    </xf>
    <xf numFmtId="0" fontId="33" fillId="33" borderId="5">
      <protection locked="0"/>
    </xf>
    <xf numFmtId="9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20" fillId="0" borderId="6" applyNumberFormat="0" applyFill="0" applyProtection="0">
      <alignment horizontal="right"/>
    </xf>
    <xf numFmtId="0" fontId="35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1" fillId="0" borderId="10" applyNumberFormat="0" applyFill="0" applyProtection="0">
      <alignment horizontal="center"/>
    </xf>
    <xf numFmtId="0" fontId="42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3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4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11" applyNumberFormat="0" applyFill="0" applyAlignment="0" applyProtection="0">
      <alignment vertical="center"/>
    </xf>
    <xf numFmtId="0" fontId="49" fillId="35" borderId="12" applyNumberFormat="0" applyAlignment="0" applyProtection="0">
      <alignment vertical="center"/>
    </xf>
    <xf numFmtId="0" fontId="50" fillId="36" borderId="1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10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27" fillId="0" borderId="0"/>
    <xf numFmtId="41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195" fontId="20" fillId="0" borderId="10" applyFill="0" applyProtection="0">
      <alignment horizontal="right"/>
    </xf>
    <xf numFmtId="0" fontId="20" fillId="0" borderId="6" applyNumberFormat="0" applyFill="0" applyProtection="0">
      <alignment horizontal="left"/>
    </xf>
    <xf numFmtId="0" fontId="55" fillId="44" borderId="0" applyNumberFormat="0" applyBorder="0" applyAlignment="0" applyProtection="0">
      <alignment vertical="center"/>
    </xf>
    <xf numFmtId="0" fontId="56" fillId="35" borderId="15" applyNumberFormat="0" applyAlignment="0" applyProtection="0">
      <alignment vertical="center"/>
    </xf>
    <xf numFmtId="0" fontId="57" fillId="7" borderId="12" applyNumberFormat="0" applyAlignment="0" applyProtection="0">
      <alignment vertical="center"/>
    </xf>
    <xf numFmtId="1" fontId="20" fillId="0" borderId="10" applyFill="0" applyProtection="0">
      <alignment horizontal="center"/>
    </xf>
    <xf numFmtId="0" fontId="18" fillId="0" borderId="0"/>
    <xf numFmtId="0" fontId="27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6" fillId="45" borderId="16" applyNumberFormat="0" applyFont="0" applyAlignment="0" applyProtection="0">
      <alignment vertical="center"/>
    </xf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46" borderId="3" xfId="0" applyNumberFormat="1" applyFont="1" applyFill="1" applyBorder="1" applyAlignment="1" applyProtection="1">
      <alignment horizontal="left" vertical="center"/>
    </xf>
    <xf numFmtId="0" fontId="3" fillId="46" borderId="3" xfId="0" applyNumberFormat="1" applyFont="1" applyFill="1" applyBorder="1" applyAlignment="1" applyProtection="1">
      <alignment horizontal="center" vertical="center"/>
    </xf>
    <xf numFmtId="0" fontId="12" fillId="46" borderId="3" xfId="0" applyNumberFormat="1" applyFont="1" applyFill="1" applyBorder="1" applyAlignment="1" applyProtection="1">
      <alignment vertical="center" wrapText="1"/>
    </xf>
    <xf numFmtId="0" fontId="13" fillId="46" borderId="3" xfId="0" applyNumberFormat="1" applyFont="1" applyFill="1" applyBorder="1" applyAlignment="1" applyProtection="1">
      <alignment vertical="center" wrapText="1"/>
    </xf>
    <xf numFmtId="0" fontId="3" fillId="46" borderId="17" xfId="0" applyNumberFormat="1" applyFont="1" applyFill="1" applyBorder="1" applyAlignment="1" applyProtection="1">
      <alignment horizontal="center" vertical="center"/>
    </xf>
    <xf numFmtId="0" fontId="11" fillId="46" borderId="3" xfId="0" applyNumberFormat="1" applyFont="1" applyFill="1" applyBorder="1" applyAlignment="1" applyProtection="1">
      <alignment horizontal="left" vertical="center" wrapText="1"/>
    </xf>
    <xf numFmtId="0" fontId="3" fillId="47" borderId="3" xfId="0" applyNumberFormat="1" applyFont="1" applyFill="1" applyBorder="1" applyAlignment="1" applyProtection="1">
      <alignment horizontal="left" vertical="center"/>
    </xf>
    <xf numFmtId="0" fontId="10" fillId="46" borderId="3" xfId="0" applyNumberFormat="1" applyFont="1" applyFill="1" applyBorder="1" applyAlignment="1" applyProtection="1">
      <alignment horizontal="left" vertical="center" wrapText="1"/>
    </xf>
    <xf numFmtId="0" fontId="10" fillId="46" borderId="3" xfId="0" applyNumberFormat="1" applyFont="1" applyFill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18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79" fontId="5" fillId="0" borderId="3" xfId="128" applyNumberFormat="1" applyFont="1" applyBorder="1" applyAlignment="1" applyProtection="1">
      <alignment horizontal="right"/>
    </xf>
    <xf numFmtId="179" fontId="5" fillId="0" borderId="3" xfId="128" applyNumberFormat="1" applyFont="1" applyBorder="1" applyAlignment="1" applyProtection="1">
      <alignment horizontal="right"/>
      <protection locked="0"/>
    </xf>
    <xf numFmtId="43" fontId="5" fillId="0" borderId="3" xfId="128" applyNumberFormat="1" applyFont="1" applyBorder="1" applyAlignment="1" applyProtection="1">
      <alignment horizontal="right"/>
      <protection locked="0"/>
    </xf>
    <xf numFmtId="178" fontId="5" fillId="0" borderId="3" xfId="128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84" fontId="7" fillId="0" borderId="0" xfId="0" applyNumberFormat="1" applyFont="1" applyAlignment="1" applyProtection="1">
      <alignment horizontal="right"/>
      <protection locked="0"/>
    </xf>
    <xf numFmtId="184" fontId="6" fillId="0" borderId="0" xfId="0" applyNumberFormat="1" applyFont="1" applyAlignment="1" applyProtection="1">
      <alignment horizontal="right"/>
      <protection locked="0"/>
    </xf>
    <xf numFmtId="184" fontId="4" fillId="0" borderId="0" xfId="0" applyNumberFormat="1" applyFont="1" applyAlignment="1" applyProtection="1">
      <alignment horizontal="right"/>
      <protection locked="0"/>
    </xf>
    <xf numFmtId="185" fontId="7" fillId="0" borderId="0" xfId="0" applyNumberFormat="1" applyFont="1" applyAlignment="1" applyProtection="1">
      <alignment horizontal="right"/>
      <protection locked="0"/>
    </xf>
    <xf numFmtId="185" fontId="8" fillId="0" borderId="0" xfId="0" applyNumberFormat="1" applyFont="1" applyFill="1" applyBorder="1" applyAlignment="1" applyProtection="1">
      <alignment horizontal="right"/>
      <protection locked="0"/>
    </xf>
    <xf numFmtId="185" fontId="7" fillId="0" borderId="0" xfId="0" applyNumberFormat="1" applyFont="1" applyBorder="1" applyAlignment="1" applyProtection="1">
      <alignment horizontal="right"/>
      <protection locked="0"/>
    </xf>
    <xf numFmtId="185" fontId="6" fillId="0" borderId="0" xfId="0" applyNumberFormat="1" applyFont="1" applyAlignment="1" applyProtection="1">
      <alignment horizontal="right"/>
      <protection locked="0"/>
    </xf>
    <xf numFmtId="185" fontId="3" fillId="0" borderId="3" xfId="128" applyNumberFormat="1" applyFont="1" applyBorder="1" applyAlignment="1" applyProtection="1">
      <alignment horizontal="right"/>
    </xf>
    <xf numFmtId="185" fontId="4" fillId="0" borderId="0" xfId="0" applyNumberFormat="1" applyFont="1" applyAlignment="1" applyProtection="1">
      <alignment horizontal="right"/>
      <protection locked="0"/>
    </xf>
    <xf numFmtId="182" fontId="6" fillId="0" borderId="0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Alignment="1" applyProtection="1">
      <alignment horizontal="right"/>
      <protection locked="0"/>
    </xf>
    <xf numFmtId="187" fontId="8" fillId="0" borderId="0" xfId="0" applyNumberFormat="1" applyFont="1" applyFill="1" applyBorder="1" applyAlignment="1" applyProtection="1">
      <alignment horizontal="right"/>
      <protection locked="0"/>
    </xf>
    <xf numFmtId="187" fontId="7" fillId="0" borderId="0" xfId="0" applyNumberFormat="1" applyFont="1" applyAlignment="1" applyProtection="1">
      <alignment horizontal="right"/>
      <protection locked="0"/>
    </xf>
    <xf numFmtId="187" fontId="0" fillId="0" borderId="0" xfId="0" applyNumberFormat="1" applyAlignment="1" applyProtection="1">
      <alignment horizontal="right"/>
      <protection locked="0"/>
    </xf>
    <xf numFmtId="187" fontId="4" fillId="0" borderId="3" xfId="0" applyNumberFormat="1" applyFont="1" applyBorder="1" applyAlignment="1" applyProtection="1">
      <alignment horizontal="center" vertical="distributed"/>
      <protection locked="0"/>
    </xf>
    <xf numFmtId="185" fontId="6" fillId="0" borderId="0" xfId="0" applyNumberFormat="1" applyFont="1" applyAlignment="1" applyProtection="1">
      <alignment horizontal="center"/>
      <protection locked="0"/>
    </xf>
    <xf numFmtId="18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82" fontId="4" fillId="0" borderId="3" xfId="0" applyNumberFormat="1" applyFont="1" applyBorder="1" applyAlignment="1" applyProtection="1">
      <alignment horizontal="center" vertical="center" wrapText="1"/>
      <protection locked="0"/>
    </xf>
    <xf numFmtId="179" fontId="0" fillId="0" borderId="6" xfId="0" applyNumberFormat="1" applyBorder="1" applyAlignment="1" applyProtection="1">
      <alignment horizontal="right" vertical="center" wrapText="1"/>
    </xf>
    <xf numFmtId="0" fontId="58" fillId="46" borderId="3" xfId="0" applyNumberFormat="1" applyFont="1" applyFill="1" applyBorder="1" applyAlignment="1" applyProtection="1">
      <alignment horizontal="left" vertical="center"/>
    </xf>
    <xf numFmtId="0" fontId="59" fillId="46" borderId="3" xfId="0" applyNumberFormat="1" applyFont="1" applyFill="1" applyBorder="1" applyAlignment="1" applyProtection="1">
      <alignment horizontal="center" vertical="center"/>
    </xf>
    <xf numFmtId="185" fontId="59" fillId="0" borderId="3" xfId="128" applyNumberFormat="1" applyFont="1" applyBorder="1" applyAlignment="1" applyProtection="1">
      <alignment horizontal="right"/>
    </xf>
    <xf numFmtId="182" fontId="59" fillId="0" borderId="3" xfId="128" applyNumberFormat="1" applyFont="1" applyBorder="1" applyAlignment="1" applyProtection="1">
      <alignment horizontal="right"/>
    </xf>
    <xf numFmtId="185" fontId="59" fillId="46" borderId="3" xfId="0" applyNumberFormat="1" applyFont="1" applyFill="1" applyBorder="1" applyAlignment="1" applyProtection="1">
      <alignment horizontal="right" vertical="center"/>
    </xf>
    <xf numFmtId="185" fontId="60" fillId="0" borderId="3" xfId="128" applyNumberFormat="1" applyFont="1" applyBorder="1" applyAlignment="1" applyProtection="1">
      <alignment horizontal="right"/>
      <protection locked="0"/>
    </xf>
    <xf numFmtId="182" fontId="60" fillId="0" borderId="3" xfId="128" applyNumberFormat="1" applyFont="1" applyBorder="1" applyAlignment="1" applyProtection="1">
      <alignment horizontal="right"/>
    </xf>
    <xf numFmtId="0" fontId="59" fillId="46" borderId="3" xfId="0" applyNumberFormat="1" applyFont="1" applyFill="1" applyBorder="1" applyAlignment="1" applyProtection="1">
      <alignment horizontal="center" vertical="center" wrapText="1"/>
    </xf>
    <xf numFmtId="182" fontId="60" fillId="0" borderId="3" xfId="128" applyNumberFormat="1" applyFont="1" applyBorder="1" applyAlignment="1" applyProtection="1">
      <alignment horizontal="right"/>
      <protection locked="0"/>
    </xf>
    <xf numFmtId="185" fontId="60" fillId="0" borderId="3" xfId="128" applyNumberFormat="1" applyFont="1" applyBorder="1" applyAlignment="1" applyProtection="1">
      <alignment horizontal="right"/>
    </xf>
    <xf numFmtId="185" fontId="59" fillId="46" borderId="6" xfId="0" applyNumberFormat="1" applyFont="1" applyFill="1" applyBorder="1" applyAlignment="1" applyProtection="1">
      <alignment horizontal="right" vertical="center"/>
    </xf>
    <xf numFmtId="0" fontId="61" fillId="46" borderId="3" xfId="0" applyNumberFormat="1" applyFont="1" applyFill="1" applyBorder="1" applyAlignment="1" applyProtection="1">
      <alignment vertical="center" wrapText="1"/>
    </xf>
    <xf numFmtId="185" fontId="60" fillId="0" borderId="6" xfId="0" applyNumberFormat="1" applyFont="1" applyBorder="1" applyAlignment="1" applyProtection="1">
      <alignment horizontal="right" vertical="center"/>
      <protection locked="0"/>
    </xf>
    <xf numFmtId="0" fontId="16" fillId="48" borderId="3" xfId="0" applyNumberFormat="1" applyFont="1" applyFill="1" applyBorder="1" applyAlignment="1" applyProtection="1">
      <alignment horizontal="left" vertical="center"/>
    </xf>
    <xf numFmtId="0" fontId="10" fillId="48" borderId="3" xfId="0" applyNumberFormat="1" applyFont="1" applyFill="1" applyBorder="1" applyAlignment="1" applyProtection="1">
      <alignment horizontal="left" vertical="center"/>
    </xf>
    <xf numFmtId="0" fontId="10" fillId="48" borderId="18" xfId="0" applyNumberFormat="1" applyFont="1" applyFill="1" applyBorder="1" applyAlignment="1" applyProtection="1">
      <alignment horizontal="left" vertical="center"/>
    </xf>
    <xf numFmtId="186" fontId="60" fillId="0" borderId="3" xfId="95" applyNumberFormat="1" applyFont="1" applyFill="1" applyBorder="1" applyAlignment="1" applyProtection="1">
      <alignment horizontal="right" vertical="center"/>
      <protection locked="0"/>
    </xf>
    <xf numFmtId="180" fontId="59" fillId="0" borderId="3" xfId="128" applyNumberFormat="1" applyFont="1" applyBorder="1" applyAlignment="1" applyProtection="1">
      <alignment horizontal="right"/>
    </xf>
    <xf numFmtId="180" fontId="60" fillId="0" borderId="3" xfId="128" applyNumberFormat="1" applyFont="1" applyBorder="1" applyAlignment="1" applyProtection="1">
      <alignment horizontal="right"/>
    </xf>
    <xf numFmtId="186" fontId="5" fillId="0" borderId="3" xfId="95" applyNumberFormat="1" applyFont="1" applyFill="1" applyBorder="1" applyAlignment="1" applyProtection="1">
      <alignment horizontal="center" vertical="center"/>
      <protection locked="0"/>
    </xf>
    <xf numFmtId="180" fontId="5" fillId="0" borderId="3" xfId="95" applyNumberFormat="1" applyFont="1" applyBorder="1" applyAlignment="1" applyProtection="1">
      <alignment horizontal="right"/>
    </xf>
    <xf numFmtId="185" fontId="4" fillId="0" borderId="18" xfId="0" applyNumberFormat="1" applyFont="1" applyBorder="1" applyAlignment="1" applyProtection="1">
      <alignment horizontal="center" vertical="center" wrapText="1"/>
      <protection locked="0"/>
    </xf>
    <xf numFmtId="185" fontId="4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85" fontId="4" fillId="0" borderId="17" xfId="0" applyNumberFormat="1" applyFont="1" applyBorder="1" applyAlignment="1" applyProtection="1">
      <alignment horizontal="center" vertical="distributed"/>
      <protection locked="0"/>
    </xf>
    <xf numFmtId="185" fontId="4" fillId="0" borderId="6" xfId="0" applyNumberFormat="1" applyFont="1" applyBorder="1" applyAlignment="1" applyProtection="1">
      <alignment horizontal="center" vertical="distributed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distributed"/>
      <protection locked="0"/>
    </xf>
    <xf numFmtId="0" fontId="4" fillId="0" borderId="6" xfId="0" applyFont="1" applyBorder="1" applyAlignment="1" applyProtection="1">
      <alignment horizontal="center" vertical="distributed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distributed"/>
      <protection locked="0"/>
    </xf>
    <xf numFmtId="0" fontId="4" fillId="0" borderId="19" xfId="0" applyFont="1" applyBorder="1" applyAlignment="1" applyProtection="1">
      <alignment horizontal="center" vertical="distributed"/>
      <protection locked="0"/>
    </xf>
    <xf numFmtId="184" fontId="4" fillId="0" borderId="17" xfId="0" applyNumberFormat="1" applyFont="1" applyBorder="1" applyAlignment="1" applyProtection="1">
      <alignment horizontal="center" vertical="center" wrapText="1"/>
      <protection locked="0"/>
    </xf>
    <xf numFmtId="184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</cellXfs>
  <cellStyles count="149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Sheet3" xfId="8"/>
    <cellStyle name="_弱电系统设备配置报价清单" xfId="9"/>
    <cellStyle name="0,0_x000d_&#10;NA_x000d_&#10;" xfId="10"/>
    <cellStyle name="20% - 强调文字颜色 1" xfId="11" builtinId="30" customBuiltin="1"/>
    <cellStyle name="20% - 强调文字颜色 2" xfId="12" builtinId="34" customBuiltin="1"/>
    <cellStyle name="20% - 强调文字颜色 3" xfId="13" builtinId="38" customBuiltin="1"/>
    <cellStyle name="20% - 强调文字颜色 4" xfId="14" builtinId="42" customBuiltin="1"/>
    <cellStyle name="20% - 强调文字颜色 5" xfId="15" builtinId="46" customBuiltin="1"/>
    <cellStyle name="20% - 强调文字颜色 6" xfId="16" builtinId="50" customBuiltin="1"/>
    <cellStyle name="40% - 强调文字颜色 1" xfId="17" builtinId="31" customBuiltin="1"/>
    <cellStyle name="40% - 强调文字颜色 2" xfId="18" builtinId="35" customBuiltin="1"/>
    <cellStyle name="40% - 强调文字颜色 3" xfId="19" builtinId="39" customBuiltin="1"/>
    <cellStyle name="40% - 强调文字颜色 4" xfId="20" builtinId="43" customBuiltin="1"/>
    <cellStyle name="40% - 强调文字颜色 5" xfId="21" builtinId="47" customBuiltin="1"/>
    <cellStyle name="40% - 强调文字颜色 6" xfId="22" builtinId="51" customBuiltin="1"/>
    <cellStyle name="60% - 强调文字颜色 1" xfId="23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6" builtinId="44" customBuiltin="1"/>
    <cellStyle name="60% - 强调文字颜色 5" xfId="27" builtinId="48" customBuiltin="1"/>
    <cellStyle name="60% - 强调文字颜色 6" xfId="28" builtinId="52" customBuiltin="1"/>
    <cellStyle name="6mal" xfId="29"/>
    <cellStyle name="Accent1" xfId="30"/>
    <cellStyle name="Accent1 - 20%" xfId="31"/>
    <cellStyle name="Accent1 - 40%" xfId="32"/>
    <cellStyle name="Accent1 - 60%" xfId="33"/>
    <cellStyle name="Accent2" xfId="34"/>
    <cellStyle name="Accent2 - 20%" xfId="35"/>
    <cellStyle name="Accent2 - 40%" xfId="36"/>
    <cellStyle name="Accent2 - 60%" xfId="37"/>
    <cellStyle name="Accent3" xfId="38"/>
    <cellStyle name="Accent3 - 20%" xfId="39"/>
    <cellStyle name="Accent3 - 40%" xfId="40"/>
    <cellStyle name="Accent3 - 60%" xfId="41"/>
    <cellStyle name="Accent4" xfId="42"/>
    <cellStyle name="Accent4 - 20%" xfId="43"/>
    <cellStyle name="Accent4 - 40%" xfId="44"/>
    <cellStyle name="Accent4 - 60%" xfId="45"/>
    <cellStyle name="Accent5" xfId="46"/>
    <cellStyle name="Accent5 - 20%" xfId="47"/>
    <cellStyle name="Accent5 - 40%" xfId="48"/>
    <cellStyle name="Accent5 - 60%" xfId="49"/>
    <cellStyle name="Accent6" xfId="50"/>
    <cellStyle name="Accent6 - 20%" xfId="51"/>
    <cellStyle name="Accent6 - 40%" xfId="52"/>
    <cellStyle name="Accent6 - 60%" xfId="53"/>
    <cellStyle name="args.style" xfId="54"/>
    <cellStyle name="Comma [0]_!!!GO" xfId="55"/>
    <cellStyle name="comma zerodec" xfId="56"/>
    <cellStyle name="Comma_!!!GO" xfId="57"/>
    <cellStyle name="Currency [0]_!!!GO" xfId="58"/>
    <cellStyle name="Currency_!!!GO" xfId="59"/>
    <cellStyle name="Currency1" xfId="60"/>
    <cellStyle name="Date" xfId="61"/>
    <cellStyle name="Dollar (zero dec)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per.style" xfId="81"/>
    <cellStyle name="Percent [2]" xfId="82"/>
    <cellStyle name="Percent_!!!GO" xfId="83"/>
    <cellStyle name="Pourcentage_pldt" xfId="84"/>
    <cellStyle name="PSChar" xfId="85"/>
    <cellStyle name="PSDate" xfId="86"/>
    <cellStyle name="PSDec" xfId="87"/>
    <cellStyle name="PSHeading" xfId="88"/>
    <cellStyle name="PSInt" xfId="89"/>
    <cellStyle name="PSSpacer" xfId="90"/>
    <cellStyle name="sstot" xfId="91"/>
    <cellStyle name="Standard_AREAS" xfId="92"/>
    <cellStyle name="t" xfId="93"/>
    <cellStyle name="t_HVAC Equipment (3)" xfId="94"/>
    <cellStyle name="百分比" xfId="95" builtinId="5"/>
    <cellStyle name="捠壿 [0.00]_Region Orders (2)" xfId="96"/>
    <cellStyle name="捠壿_Region Orders (2)" xfId="97"/>
    <cellStyle name="编号" xfId="98"/>
    <cellStyle name="标题" xfId="99" builtinId="15" customBuiltin="1"/>
    <cellStyle name="标题 1" xfId="100" builtinId="16" customBuiltin="1"/>
    <cellStyle name="标题 2" xfId="101" builtinId="17" customBuiltin="1"/>
    <cellStyle name="标题 3" xfId="102" builtinId="18" customBuiltin="1"/>
    <cellStyle name="标题 4" xfId="103" builtinId="19" customBuiltin="1"/>
    <cellStyle name="标题1" xfId="104"/>
    <cellStyle name="表标题" xfId="105"/>
    <cellStyle name="部门" xfId="106"/>
    <cellStyle name="差" xfId="107" builtinId="27" customBuiltin="1"/>
    <cellStyle name="差_Book1" xfId="108"/>
    <cellStyle name="常规" xfId="0" builtinId="0"/>
    <cellStyle name="常规 5 2" xfId="109"/>
    <cellStyle name="超级链接" xfId="110"/>
    <cellStyle name="分级显示行_1_Book1" xfId="111"/>
    <cellStyle name="分级显示列_1_Book1" xfId="112"/>
    <cellStyle name="好" xfId="113" builtinId="26" customBuiltin="1"/>
    <cellStyle name="好_Book1" xfId="114"/>
    <cellStyle name="后继超级链接" xfId="115"/>
    <cellStyle name="汇总" xfId="116" builtinId="25" customBuiltin="1"/>
    <cellStyle name="计算" xfId="117" builtinId="22" customBuiltin="1"/>
    <cellStyle name="检查单元格" xfId="118" builtinId="23" customBuiltin="1"/>
    <cellStyle name="解释性文本" xfId="119" builtinId="53" customBuiltin="1"/>
    <cellStyle name="借出原因" xfId="120"/>
    <cellStyle name="警告文本" xfId="121" builtinId="11" customBuiltin="1"/>
    <cellStyle name="链接单元格" xfId="122" builtinId="24" customBuiltin="1"/>
    <cellStyle name="普通_97-917" xfId="123"/>
    <cellStyle name="千分位[0]_laroux" xfId="124"/>
    <cellStyle name="千分位_97-917" xfId="125"/>
    <cellStyle name="千位[0]_ 方正PC" xfId="126"/>
    <cellStyle name="千位_ 方正PC" xfId="127"/>
    <cellStyle name="千位分隔" xfId="128" builtinId="3"/>
    <cellStyle name="强调 1" xfId="129"/>
    <cellStyle name="强调 2" xfId="130"/>
    <cellStyle name="强调 3" xfId="131"/>
    <cellStyle name="强调文字颜色 1" xfId="132" builtinId="29" customBuiltin="1"/>
    <cellStyle name="强调文字颜色 2" xfId="133" builtinId="33" customBuiltin="1"/>
    <cellStyle name="强调文字颜色 3" xfId="134" builtinId="37" customBuiltin="1"/>
    <cellStyle name="强调文字颜色 4" xfId="135" builtinId="41" customBuiltin="1"/>
    <cellStyle name="强调文字颜色 5" xfId="136" builtinId="45" customBuiltin="1"/>
    <cellStyle name="强调文字颜色 6" xfId="137" builtinId="49" customBuiltin="1"/>
    <cellStyle name="日期" xfId="138"/>
    <cellStyle name="商品名称" xfId="139"/>
    <cellStyle name="适中" xfId="140" builtinId="28" customBuiltin="1"/>
    <cellStyle name="输出" xfId="141" builtinId="21" customBuiltin="1"/>
    <cellStyle name="输入" xfId="142" builtinId="20" customBuiltin="1"/>
    <cellStyle name="数量" xfId="143"/>
    <cellStyle name="样式 1" xfId="144"/>
    <cellStyle name="昗弨_Pacific Region P&amp;L" xfId="145"/>
    <cellStyle name="寘嬫愗傝 [0.00]_Region Orders (2)" xfId="146"/>
    <cellStyle name="寘嬫愗傝_Region Orders (2)" xfId="147"/>
    <cellStyle name="注释" xfId="148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zoomScaleSheetLayoutView="75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N28" sqref="N28"/>
    </sheetView>
  </sheetViews>
  <sheetFormatPr defaultRowHeight="14.25"/>
  <cols>
    <col min="1" max="1" width="30.625" style="4" customWidth="1"/>
    <col min="2" max="2" width="9.125" style="4" customWidth="1"/>
    <col min="3" max="3" width="12" style="30" customWidth="1"/>
    <col min="4" max="4" width="10.5" style="30" customWidth="1"/>
    <col min="5" max="5" width="11.375" style="30" customWidth="1"/>
    <col min="6" max="6" width="10.125" style="30" customWidth="1"/>
    <col min="7" max="7" width="11.625" style="30" customWidth="1"/>
    <col min="8" max="8" width="11.25" style="37" customWidth="1"/>
    <col min="9" max="9" width="10.75" style="39" customWidth="1"/>
    <col min="10" max="14" width="9" style="30"/>
    <col min="15" max="16" width="9" style="27"/>
    <col min="17" max="16384" width="9" style="4"/>
  </cols>
  <sheetData>
    <row r="1" spans="1:16" ht="25.5" customHeight="1">
      <c r="A1" s="70" t="s">
        <v>83</v>
      </c>
      <c r="B1" s="70"/>
      <c r="C1" s="70"/>
      <c r="D1" s="70"/>
      <c r="E1" s="70"/>
      <c r="F1" s="70"/>
      <c r="G1" s="70"/>
      <c r="H1" s="70"/>
      <c r="I1" s="70"/>
    </row>
    <row r="2" spans="1:16" ht="25.5" customHeight="1">
      <c r="A2" s="5"/>
      <c r="B2" s="6"/>
      <c r="C2" s="31"/>
      <c r="D2" s="31"/>
      <c r="E2" s="31"/>
      <c r="F2" s="31"/>
      <c r="G2" s="32"/>
      <c r="H2" s="36" t="s">
        <v>19</v>
      </c>
      <c r="I2" s="38"/>
    </row>
    <row r="3" spans="1:16" s="44" customFormat="1" ht="15" customHeight="1">
      <c r="A3" s="73" t="s">
        <v>20</v>
      </c>
      <c r="B3" s="75" t="s">
        <v>21</v>
      </c>
      <c r="C3" s="71" t="s">
        <v>22</v>
      </c>
      <c r="D3" s="71" t="s">
        <v>23</v>
      </c>
      <c r="E3" s="71" t="s">
        <v>24</v>
      </c>
      <c r="F3" s="71" t="s">
        <v>1</v>
      </c>
      <c r="G3" s="71" t="s">
        <v>25</v>
      </c>
      <c r="H3" s="68" t="s">
        <v>26</v>
      </c>
      <c r="I3" s="69"/>
      <c r="J3" s="42"/>
      <c r="K3" s="42"/>
      <c r="L3" s="42"/>
      <c r="M3" s="42"/>
      <c r="N3" s="42"/>
      <c r="O3" s="43"/>
      <c r="P3" s="43"/>
    </row>
    <row r="4" spans="1:16" s="44" customFormat="1" ht="15" customHeight="1">
      <c r="A4" s="74"/>
      <c r="B4" s="76"/>
      <c r="C4" s="72"/>
      <c r="D4" s="72"/>
      <c r="E4" s="72"/>
      <c r="F4" s="72"/>
      <c r="G4" s="72"/>
      <c r="H4" s="45" t="s">
        <v>2</v>
      </c>
      <c r="I4" s="41" t="s">
        <v>27</v>
      </c>
      <c r="J4" s="42"/>
      <c r="K4" s="42"/>
      <c r="L4" s="42"/>
      <c r="M4" s="42"/>
      <c r="N4" s="42"/>
      <c r="O4" s="43"/>
      <c r="P4" s="43"/>
    </row>
    <row r="5" spans="1:16" s="18" customFormat="1" ht="21.75" customHeight="1">
      <c r="A5" s="47" t="s">
        <v>28</v>
      </c>
      <c r="B5" s="48">
        <v>100</v>
      </c>
      <c r="C5" s="49">
        <f>C6+C39</f>
        <v>106539</v>
      </c>
      <c r="D5" s="49">
        <f>D6+D39</f>
        <v>16172</v>
      </c>
      <c r="E5" s="49">
        <f>E6+E39</f>
        <v>91427</v>
      </c>
      <c r="F5" s="63">
        <f>IF(C5&lt;&gt;0,ROUND(E5/C5,4)*100,0)</f>
        <v>85.82</v>
      </c>
      <c r="G5" s="49">
        <f>G6+G39</f>
        <v>69024</v>
      </c>
      <c r="H5" s="50">
        <f>E5-G5</f>
        <v>22403</v>
      </c>
      <c r="I5" s="64">
        <f t="shared" ref="I5:I10" si="0">H5/G5*100</f>
        <v>32.456826611033847</v>
      </c>
      <c r="J5" s="35"/>
      <c r="K5" s="35"/>
      <c r="L5" s="35"/>
      <c r="M5" s="35"/>
      <c r="N5" s="35"/>
      <c r="O5" s="29"/>
      <c r="P5" s="29"/>
    </row>
    <row r="6" spans="1:16" s="18" customFormat="1" ht="21.75" customHeight="1">
      <c r="A6" s="15" t="s">
        <v>29</v>
      </c>
      <c r="B6" s="48">
        <v>200</v>
      </c>
      <c r="C6" s="49">
        <f>C7+C25</f>
        <v>76539</v>
      </c>
      <c r="D6" s="49">
        <f>D7+D25</f>
        <v>9594</v>
      </c>
      <c r="E6" s="49">
        <f>E7+E25</f>
        <v>60738</v>
      </c>
      <c r="F6" s="63">
        <f>IF(C6&lt;&gt;0,ROUND(E6/C6,4)*100,0)</f>
        <v>79.36</v>
      </c>
      <c r="G6" s="49">
        <f>G7+G25</f>
        <v>56772</v>
      </c>
      <c r="H6" s="50">
        <f t="shared" ref="H6:H39" si="1">E6-G6</f>
        <v>3966</v>
      </c>
      <c r="I6" s="64">
        <f t="shared" si="0"/>
        <v>6.9858380891989009</v>
      </c>
      <c r="J6" s="35"/>
      <c r="K6" s="35"/>
      <c r="L6" s="35"/>
      <c r="M6" s="35"/>
      <c r="N6" s="35"/>
      <c r="O6" s="29"/>
      <c r="P6" s="29"/>
    </row>
    <row r="7" spans="1:16" s="18" customFormat="1" ht="21.75" customHeight="1">
      <c r="A7" s="15" t="s">
        <v>30</v>
      </c>
      <c r="B7" s="48"/>
      <c r="C7" s="49">
        <f>SUM(C8:C24)</f>
        <v>55888</v>
      </c>
      <c r="D7" s="49">
        <f>SUM(D8:D24)</f>
        <v>4791</v>
      </c>
      <c r="E7" s="49">
        <f>SUM(E8:E24)</f>
        <v>36881</v>
      </c>
      <c r="F7" s="63">
        <f>IF(C7&lt;&gt;0,ROUND(E7/C7,4)*100,0)</f>
        <v>65.990000000000009</v>
      </c>
      <c r="G7" s="49">
        <f>SUM(G8:G24)</f>
        <v>36878</v>
      </c>
      <c r="H7" s="50">
        <f t="shared" si="1"/>
        <v>3</v>
      </c>
      <c r="I7" s="64">
        <f t="shared" si="0"/>
        <v>8.1349313954118992E-3</v>
      </c>
      <c r="J7" s="35"/>
      <c r="K7" s="35"/>
      <c r="L7" s="35"/>
      <c r="M7" s="35"/>
      <c r="N7" s="35"/>
      <c r="O7" s="29"/>
      <c r="P7" s="29"/>
    </row>
    <row r="8" spans="1:16" s="7" customFormat="1" ht="21.75" customHeight="1">
      <c r="A8" s="17" t="s">
        <v>31</v>
      </c>
      <c r="B8" s="48">
        <v>201</v>
      </c>
      <c r="C8" s="51">
        <v>22150</v>
      </c>
      <c r="D8" s="52">
        <v>1727</v>
      </c>
      <c r="E8" s="52">
        <v>15109</v>
      </c>
      <c r="F8" s="63">
        <f>IF(C8&lt;&gt;0,ROUND(E8/C8,4)*100,0)</f>
        <v>68.210000000000008</v>
      </c>
      <c r="G8" s="52">
        <v>14701</v>
      </c>
      <c r="H8" s="53">
        <f t="shared" si="1"/>
        <v>408</v>
      </c>
      <c r="I8" s="65">
        <f t="shared" si="0"/>
        <v>2.7753214067070267</v>
      </c>
      <c r="J8" s="33"/>
      <c r="K8" s="33"/>
      <c r="L8" s="33"/>
      <c r="M8" s="33"/>
      <c r="N8" s="33"/>
      <c r="O8" s="28"/>
      <c r="P8" s="28"/>
    </row>
    <row r="9" spans="1:16" s="7" customFormat="1" ht="21.75" customHeight="1">
      <c r="A9" s="17" t="s">
        <v>32</v>
      </c>
      <c r="B9" s="48">
        <v>202</v>
      </c>
      <c r="C9" s="51">
        <v>50</v>
      </c>
      <c r="D9" s="52"/>
      <c r="E9" s="52"/>
      <c r="F9" s="63">
        <f t="shared" ref="F9:F39" si="2">IF(C9&lt;&gt;0,ROUND(E9/C9,4)*100,0)</f>
        <v>0</v>
      </c>
      <c r="G9" s="52">
        <v>86</v>
      </c>
      <c r="H9" s="53">
        <f t="shared" si="1"/>
        <v>-86</v>
      </c>
      <c r="I9" s="65">
        <f t="shared" si="0"/>
        <v>-100</v>
      </c>
      <c r="J9" s="33"/>
      <c r="K9" s="33"/>
      <c r="L9" s="33"/>
      <c r="M9" s="33"/>
      <c r="N9" s="33"/>
      <c r="O9" s="28"/>
      <c r="P9" s="28"/>
    </row>
    <row r="10" spans="1:16" s="7" customFormat="1" ht="21.75" customHeight="1">
      <c r="A10" s="17" t="s">
        <v>33</v>
      </c>
      <c r="B10" s="48">
        <v>203</v>
      </c>
      <c r="C10" s="51">
        <v>2070</v>
      </c>
      <c r="D10" s="52">
        <v>32</v>
      </c>
      <c r="E10" s="52">
        <v>1084</v>
      </c>
      <c r="F10" s="63">
        <f t="shared" si="2"/>
        <v>52.370000000000005</v>
      </c>
      <c r="G10" s="52">
        <v>1380</v>
      </c>
      <c r="H10" s="53">
        <f t="shared" si="1"/>
        <v>-296</v>
      </c>
      <c r="I10" s="65">
        <f t="shared" si="0"/>
        <v>-21.44927536231884</v>
      </c>
      <c r="J10" s="33"/>
      <c r="K10" s="33"/>
      <c r="L10" s="33"/>
      <c r="M10" s="33"/>
      <c r="N10" s="33"/>
      <c r="O10" s="28"/>
      <c r="P10" s="28"/>
    </row>
    <row r="11" spans="1:16" s="7" customFormat="1" ht="21.75" customHeight="1">
      <c r="A11" s="17" t="s">
        <v>34</v>
      </c>
      <c r="B11" s="48">
        <v>204</v>
      </c>
      <c r="C11" s="51"/>
      <c r="D11" s="52"/>
      <c r="E11" s="52"/>
      <c r="F11" s="63">
        <f t="shared" si="2"/>
        <v>0</v>
      </c>
      <c r="G11" s="52"/>
      <c r="H11" s="53">
        <f t="shared" si="1"/>
        <v>0</v>
      </c>
      <c r="I11" s="65"/>
      <c r="J11" s="33"/>
      <c r="K11" s="33"/>
      <c r="L11" s="33"/>
      <c r="M11" s="33"/>
      <c r="N11" s="33"/>
      <c r="O11" s="28"/>
      <c r="P11" s="28"/>
    </row>
    <row r="12" spans="1:16" s="7" customFormat="1" ht="21.75" customHeight="1">
      <c r="A12" s="17" t="s">
        <v>35</v>
      </c>
      <c r="B12" s="48">
        <v>205</v>
      </c>
      <c r="C12" s="51">
        <v>1318</v>
      </c>
      <c r="D12" s="52">
        <v>110</v>
      </c>
      <c r="E12" s="52">
        <v>1129</v>
      </c>
      <c r="F12" s="63">
        <f t="shared" si="2"/>
        <v>85.66</v>
      </c>
      <c r="G12" s="52">
        <v>984</v>
      </c>
      <c r="H12" s="53">
        <f t="shared" si="1"/>
        <v>145</v>
      </c>
      <c r="I12" s="65">
        <f>H12/G12*100</f>
        <v>14.735772357723578</v>
      </c>
      <c r="J12" s="33"/>
      <c r="K12" s="33"/>
      <c r="L12" s="33"/>
      <c r="M12" s="33"/>
      <c r="N12" s="33"/>
      <c r="O12" s="28"/>
      <c r="P12" s="28"/>
    </row>
    <row r="13" spans="1:16" s="7" customFormat="1" ht="21.75" customHeight="1">
      <c r="A13" s="17" t="s">
        <v>36</v>
      </c>
      <c r="B13" s="48">
        <v>206</v>
      </c>
      <c r="C13" s="51">
        <v>18</v>
      </c>
      <c r="D13" s="52">
        <v>1</v>
      </c>
      <c r="E13" s="52">
        <v>15</v>
      </c>
      <c r="F13" s="63">
        <f t="shared" si="2"/>
        <v>83.33</v>
      </c>
      <c r="G13" s="52">
        <v>13</v>
      </c>
      <c r="H13" s="53">
        <f t="shared" si="1"/>
        <v>2</v>
      </c>
      <c r="I13" s="65">
        <f>H13/G13*100</f>
        <v>15.384615384615385</v>
      </c>
      <c r="J13" s="33"/>
      <c r="K13" s="33"/>
      <c r="L13" s="33"/>
      <c r="M13" s="33"/>
      <c r="N13" s="33"/>
      <c r="O13" s="28"/>
      <c r="P13" s="28"/>
    </row>
    <row r="14" spans="1:16" s="7" customFormat="1" ht="21.75" customHeight="1">
      <c r="A14" s="17" t="s">
        <v>37</v>
      </c>
      <c r="B14" s="48">
        <v>208</v>
      </c>
      <c r="C14" s="51">
        <v>8147</v>
      </c>
      <c r="D14" s="52">
        <v>638</v>
      </c>
      <c r="E14" s="52">
        <v>5538</v>
      </c>
      <c r="F14" s="63">
        <f t="shared" si="2"/>
        <v>67.97999999999999</v>
      </c>
      <c r="G14" s="52">
        <v>5629</v>
      </c>
      <c r="H14" s="53">
        <f t="shared" si="1"/>
        <v>-91</v>
      </c>
      <c r="I14" s="65">
        <f t="shared" ref="I14:I21" si="3">H14/G14*100</f>
        <v>-1.6166281755196306</v>
      </c>
      <c r="J14" s="33"/>
      <c r="K14" s="33"/>
      <c r="L14" s="33"/>
      <c r="M14" s="33"/>
      <c r="N14" s="33"/>
      <c r="O14" s="28"/>
      <c r="P14" s="28"/>
    </row>
    <row r="15" spans="1:16" s="7" customFormat="1" ht="21.75" customHeight="1">
      <c r="A15" s="17" t="s">
        <v>38</v>
      </c>
      <c r="B15" s="48">
        <v>209</v>
      </c>
      <c r="C15" s="51">
        <v>3800</v>
      </c>
      <c r="D15" s="52">
        <v>77</v>
      </c>
      <c r="E15" s="52">
        <v>2098</v>
      </c>
      <c r="F15" s="63">
        <f t="shared" si="2"/>
        <v>55.21</v>
      </c>
      <c r="G15" s="52">
        <v>2868</v>
      </c>
      <c r="H15" s="53">
        <f t="shared" si="1"/>
        <v>-770</v>
      </c>
      <c r="I15" s="65">
        <f t="shared" si="3"/>
        <v>-26.847977684797769</v>
      </c>
      <c r="J15" s="33"/>
      <c r="K15" s="33"/>
      <c r="L15" s="33"/>
      <c r="M15" s="33"/>
      <c r="N15" s="33"/>
      <c r="O15" s="28"/>
      <c r="P15" s="28"/>
    </row>
    <row r="16" spans="1:16" s="7" customFormat="1" ht="21.75" customHeight="1">
      <c r="A16" s="17" t="s">
        <v>39</v>
      </c>
      <c r="B16" s="48">
        <v>210</v>
      </c>
      <c r="C16" s="51">
        <v>1185</v>
      </c>
      <c r="D16" s="52">
        <v>92</v>
      </c>
      <c r="E16" s="52">
        <v>1010</v>
      </c>
      <c r="F16" s="63">
        <f t="shared" si="2"/>
        <v>85.22999999999999</v>
      </c>
      <c r="G16" s="52">
        <v>785</v>
      </c>
      <c r="H16" s="53">
        <f t="shared" si="1"/>
        <v>225</v>
      </c>
      <c r="I16" s="65">
        <f t="shared" si="3"/>
        <v>28.662420382165603</v>
      </c>
      <c r="J16" s="33"/>
      <c r="K16" s="33"/>
      <c r="L16" s="33"/>
      <c r="M16" s="33"/>
      <c r="N16" s="33"/>
      <c r="O16" s="28"/>
      <c r="P16" s="28"/>
    </row>
    <row r="17" spans="1:16" s="7" customFormat="1" ht="21.75" customHeight="1">
      <c r="A17" s="17" t="s">
        <v>40</v>
      </c>
      <c r="B17" s="48">
        <v>211</v>
      </c>
      <c r="C17" s="51">
        <v>2610</v>
      </c>
      <c r="D17" s="52">
        <v>44</v>
      </c>
      <c r="E17" s="52">
        <v>1686</v>
      </c>
      <c r="F17" s="63">
        <f t="shared" si="2"/>
        <v>64.600000000000009</v>
      </c>
      <c r="G17" s="52">
        <v>1774</v>
      </c>
      <c r="H17" s="53">
        <f t="shared" si="1"/>
        <v>-88</v>
      </c>
      <c r="I17" s="65">
        <f t="shared" si="3"/>
        <v>-4.96054114994363</v>
      </c>
      <c r="J17" s="33"/>
      <c r="K17" s="33"/>
      <c r="L17" s="33"/>
      <c r="M17" s="33"/>
      <c r="N17" s="33"/>
      <c r="O17" s="28"/>
      <c r="P17" s="28"/>
    </row>
    <row r="18" spans="1:16" s="7" customFormat="1" ht="21.75" customHeight="1">
      <c r="A18" s="17" t="s">
        <v>41</v>
      </c>
      <c r="B18" s="48">
        <v>212</v>
      </c>
      <c r="C18" s="51">
        <v>4350</v>
      </c>
      <c r="D18" s="52">
        <v>648</v>
      </c>
      <c r="E18" s="52">
        <v>2429</v>
      </c>
      <c r="F18" s="63">
        <f t="shared" si="2"/>
        <v>55.84</v>
      </c>
      <c r="G18" s="52">
        <v>1899</v>
      </c>
      <c r="H18" s="53">
        <f t="shared" si="1"/>
        <v>530</v>
      </c>
      <c r="I18" s="65">
        <f t="shared" si="3"/>
        <v>27.909426013691419</v>
      </c>
      <c r="J18" s="33"/>
      <c r="K18" s="33"/>
      <c r="L18" s="33"/>
      <c r="M18" s="33"/>
      <c r="N18" s="33"/>
      <c r="O18" s="28"/>
      <c r="P18" s="28"/>
    </row>
    <row r="19" spans="1:16" s="7" customFormat="1" ht="21.75" customHeight="1">
      <c r="A19" s="17" t="s">
        <v>79</v>
      </c>
      <c r="B19" s="48">
        <v>213</v>
      </c>
      <c r="C19" s="51">
        <v>1400</v>
      </c>
      <c r="D19" s="52">
        <v>95</v>
      </c>
      <c r="E19" s="52">
        <v>989</v>
      </c>
      <c r="F19" s="63">
        <f t="shared" si="2"/>
        <v>70.64</v>
      </c>
      <c r="G19" s="52">
        <v>1041</v>
      </c>
      <c r="H19" s="53">
        <f t="shared" si="1"/>
        <v>-52</v>
      </c>
      <c r="I19" s="65">
        <f t="shared" si="3"/>
        <v>-4.9951969260326603</v>
      </c>
      <c r="J19" s="33"/>
      <c r="K19" s="33"/>
      <c r="L19" s="33"/>
      <c r="M19" s="33"/>
      <c r="N19" s="33"/>
      <c r="O19" s="28"/>
      <c r="P19" s="28"/>
    </row>
    <row r="20" spans="1:16" s="7" customFormat="1" ht="21.75" customHeight="1">
      <c r="A20" s="17" t="s">
        <v>42</v>
      </c>
      <c r="B20" s="48">
        <v>214</v>
      </c>
      <c r="C20" s="51">
        <v>950</v>
      </c>
      <c r="D20" s="52">
        <v>403</v>
      </c>
      <c r="E20" s="52">
        <v>403</v>
      </c>
      <c r="F20" s="63">
        <f t="shared" si="2"/>
        <v>42.42</v>
      </c>
      <c r="G20" s="52">
        <v>888</v>
      </c>
      <c r="H20" s="53">
        <f t="shared" si="1"/>
        <v>-485</v>
      </c>
      <c r="I20" s="65">
        <f t="shared" si="3"/>
        <v>-54.617117117117118</v>
      </c>
      <c r="J20" s="33"/>
      <c r="K20" s="33"/>
      <c r="L20" s="33"/>
      <c r="M20" s="33"/>
      <c r="N20" s="33"/>
      <c r="O20" s="28"/>
      <c r="P20" s="28"/>
    </row>
    <row r="21" spans="1:16" s="7" customFormat="1" ht="21.75" customHeight="1">
      <c r="A21" s="17" t="s">
        <v>43</v>
      </c>
      <c r="B21" s="48">
        <v>215</v>
      </c>
      <c r="C21" s="51">
        <v>7515</v>
      </c>
      <c r="D21" s="52">
        <v>707</v>
      </c>
      <c r="E21" s="52">
        <v>5100</v>
      </c>
      <c r="F21" s="63">
        <f t="shared" si="2"/>
        <v>67.86</v>
      </c>
      <c r="G21" s="52">
        <v>4565</v>
      </c>
      <c r="H21" s="53">
        <f t="shared" si="1"/>
        <v>535</v>
      </c>
      <c r="I21" s="65">
        <f t="shared" si="3"/>
        <v>11.71960569550931</v>
      </c>
      <c r="J21" s="33"/>
      <c r="K21" s="33"/>
      <c r="L21" s="33"/>
      <c r="M21" s="33"/>
      <c r="N21" s="33"/>
      <c r="O21" s="28"/>
      <c r="P21" s="28"/>
    </row>
    <row r="22" spans="1:16" s="7" customFormat="1" ht="21.75" customHeight="1">
      <c r="A22" s="17" t="s">
        <v>44</v>
      </c>
      <c r="B22" s="48">
        <v>216</v>
      </c>
      <c r="C22" s="51">
        <v>275</v>
      </c>
      <c r="D22" s="52">
        <v>217</v>
      </c>
      <c r="E22" s="52">
        <v>217</v>
      </c>
      <c r="F22" s="63">
        <f t="shared" si="2"/>
        <v>78.91</v>
      </c>
      <c r="G22" s="52">
        <v>234</v>
      </c>
      <c r="H22" s="53">
        <f t="shared" ref="H22:H24" si="4">E22-G22</f>
        <v>-17</v>
      </c>
      <c r="I22" s="65">
        <f t="shared" ref="I22:I23" si="5">H22/G22*100</f>
        <v>-7.2649572649572658</v>
      </c>
      <c r="J22" s="33"/>
      <c r="K22" s="33"/>
      <c r="L22" s="33"/>
      <c r="M22" s="33"/>
      <c r="N22" s="33"/>
      <c r="O22" s="28"/>
      <c r="P22" s="28"/>
    </row>
    <row r="23" spans="1:16" s="7" customFormat="1" ht="21.75" customHeight="1">
      <c r="A23" s="17" t="s">
        <v>58</v>
      </c>
      <c r="B23" s="48">
        <v>217</v>
      </c>
      <c r="C23" s="51">
        <v>50</v>
      </c>
      <c r="D23" s="52"/>
      <c r="E23" s="52">
        <v>70</v>
      </c>
      <c r="F23" s="63">
        <f t="shared" si="2"/>
        <v>140</v>
      </c>
      <c r="G23" s="52">
        <v>31</v>
      </c>
      <c r="H23" s="53">
        <f t="shared" si="4"/>
        <v>39</v>
      </c>
      <c r="I23" s="65">
        <f t="shared" si="5"/>
        <v>125.80645161290323</v>
      </c>
      <c r="J23" s="33"/>
      <c r="K23" s="33"/>
      <c r="L23" s="33"/>
      <c r="M23" s="33"/>
      <c r="N23" s="33"/>
      <c r="O23" s="28"/>
      <c r="P23" s="28"/>
    </row>
    <row r="24" spans="1:16" s="7" customFormat="1" ht="21.75" customHeight="1">
      <c r="A24" s="17" t="s">
        <v>80</v>
      </c>
      <c r="B24" s="48"/>
      <c r="C24" s="51"/>
      <c r="D24" s="52"/>
      <c r="E24" s="52">
        <v>4</v>
      </c>
      <c r="F24" s="63">
        <f t="shared" si="2"/>
        <v>0</v>
      </c>
      <c r="G24" s="52"/>
      <c r="H24" s="53">
        <f t="shared" si="4"/>
        <v>4</v>
      </c>
      <c r="I24" s="65"/>
      <c r="J24" s="33"/>
      <c r="K24" s="33"/>
      <c r="L24" s="33"/>
      <c r="M24" s="33"/>
      <c r="N24" s="33"/>
      <c r="O24" s="28"/>
      <c r="P24" s="28"/>
    </row>
    <row r="25" spans="1:16" s="18" customFormat="1" ht="21.75" customHeight="1">
      <c r="A25" s="15" t="s">
        <v>45</v>
      </c>
      <c r="B25" s="48"/>
      <c r="C25" s="49">
        <f>SUM(C26,C32:C38)</f>
        <v>20651</v>
      </c>
      <c r="D25" s="49">
        <f>SUM(D26,D32:D38)</f>
        <v>4803</v>
      </c>
      <c r="E25" s="49">
        <f>SUM(E26,E32:E38)</f>
        <v>23857</v>
      </c>
      <c r="F25" s="63">
        <f t="shared" si="2"/>
        <v>115.52</v>
      </c>
      <c r="G25" s="34">
        <f>SUM(G26,G32:G38)</f>
        <v>19894</v>
      </c>
      <c r="H25" s="50">
        <f t="shared" si="1"/>
        <v>3963</v>
      </c>
      <c r="I25" s="64">
        <f>H25/G25*100</f>
        <v>19.920579069066051</v>
      </c>
      <c r="J25" s="35"/>
      <c r="K25" s="35"/>
      <c r="L25" s="35"/>
      <c r="M25" s="35"/>
      <c r="N25" s="35"/>
      <c r="O25" s="29"/>
      <c r="P25" s="29"/>
    </row>
    <row r="26" spans="1:16" s="7" customFormat="1" ht="21.75" customHeight="1">
      <c r="A26" s="17" t="s">
        <v>46</v>
      </c>
      <c r="B26" s="48">
        <v>218</v>
      </c>
      <c r="C26" s="51">
        <f>SUM(C27:C31)</f>
        <v>1470</v>
      </c>
      <c r="D26" s="51">
        <f t="shared" ref="D26:E26" si="6">SUM(D27:D31)</f>
        <v>118</v>
      </c>
      <c r="E26" s="51">
        <f t="shared" si="6"/>
        <v>976</v>
      </c>
      <c r="F26" s="63">
        <f t="shared" si="2"/>
        <v>66.39</v>
      </c>
      <c r="G26" s="52">
        <f>SUM(G27:G31)</f>
        <v>2207</v>
      </c>
      <c r="H26" s="53">
        <f t="shared" si="1"/>
        <v>-1231</v>
      </c>
      <c r="I26" s="65">
        <f>H26/G26*100</f>
        <v>-55.777072949705484</v>
      </c>
      <c r="J26" s="33"/>
      <c r="K26" s="33"/>
      <c r="L26" s="33"/>
      <c r="M26" s="33"/>
      <c r="N26" s="33"/>
      <c r="O26" s="28"/>
      <c r="P26" s="28"/>
    </row>
    <row r="27" spans="1:16" s="7" customFormat="1" ht="21.75" customHeight="1">
      <c r="A27" s="12" t="s">
        <v>47</v>
      </c>
      <c r="B27" s="54">
        <v>159</v>
      </c>
      <c r="C27" s="51">
        <v>1400</v>
      </c>
      <c r="D27" s="52">
        <v>105</v>
      </c>
      <c r="E27" s="52">
        <v>919</v>
      </c>
      <c r="F27" s="63">
        <f t="shared" si="2"/>
        <v>65.64</v>
      </c>
      <c r="G27" s="52">
        <v>946</v>
      </c>
      <c r="H27" s="53">
        <f t="shared" si="1"/>
        <v>-27</v>
      </c>
      <c r="I27" s="65">
        <f>H27/G27*100</f>
        <v>-2.8541226215644819</v>
      </c>
      <c r="J27" s="33"/>
      <c r="K27" s="33"/>
      <c r="L27" s="33"/>
      <c r="M27" s="33"/>
      <c r="N27" s="33"/>
      <c r="O27" s="28"/>
      <c r="P27" s="28"/>
    </row>
    <row r="28" spans="1:16" s="7" customFormat="1" ht="21.75" customHeight="1">
      <c r="A28" s="11" t="s">
        <v>48</v>
      </c>
      <c r="B28" s="54"/>
      <c r="C28" s="51">
        <v>70</v>
      </c>
      <c r="D28" s="52">
        <v>13</v>
      </c>
      <c r="E28" s="52">
        <v>57</v>
      </c>
      <c r="F28" s="63">
        <f t="shared" si="2"/>
        <v>81.430000000000007</v>
      </c>
      <c r="G28" s="52">
        <v>4</v>
      </c>
      <c r="H28" s="53">
        <f t="shared" si="1"/>
        <v>53</v>
      </c>
      <c r="I28" s="65">
        <f>H28/G28*100</f>
        <v>1325</v>
      </c>
      <c r="J28" s="33"/>
      <c r="K28" s="33"/>
      <c r="L28" s="33"/>
      <c r="M28" s="33"/>
      <c r="N28" s="33"/>
      <c r="O28" s="28"/>
      <c r="P28" s="28"/>
    </row>
    <row r="29" spans="1:16" s="7" customFormat="1" ht="21.75" customHeight="1">
      <c r="A29" s="12" t="s">
        <v>49</v>
      </c>
      <c r="B29" s="54"/>
      <c r="C29" s="51"/>
      <c r="D29" s="52"/>
      <c r="E29" s="52"/>
      <c r="F29" s="63">
        <f t="shared" si="2"/>
        <v>0</v>
      </c>
      <c r="G29" s="52">
        <v>204</v>
      </c>
      <c r="H29" s="53">
        <f t="shared" si="1"/>
        <v>-204</v>
      </c>
      <c r="I29" s="65"/>
      <c r="J29" s="33"/>
      <c r="K29" s="33"/>
      <c r="L29" s="33"/>
      <c r="M29" s="33"/>
      <c r="N29" s="33"/>
      <c r="O29" s="28"/>
      <c r="P29" s="28"/>
    </row>
    <row r="30" spans="1:16" s="7" customFormat="1" ht="21.75" customHeight="1">
      <c r="A30" s="12" t="s">
        <v>50</v>
      </c>
      <c r="B30" s="54"/>
      <c r="C30" s="51"/>
      <c r="D30" s="52"/>
      <c r="E30" s="52"/>
      <c r="F30" s="63">
        <f t="shared" si="2"/>
        <v>0</v>
      </c>
      <c r="G30" s="52">
        <v>153</v>
      </c>
      <c r="H30" s="53">
        <f t="shared" si="1"/>
        <v>-153</v>
      </c>
      <c r="I30" s="65"/>
      <c r="J30" s="33"/>
      <c r="K30" s="33"/>
      <c r="L30" s="33"/>
      <c r="M30" s="33"/>
      <c r="N30" s="33"/>
      <c r="O30" s="28"/>
      <c r="P30" s="28"/>
    </row>
    <row r="31" spans="1:16" s="7" customFormat="1" ht="21.75" customHeight="1">
      <c r="A31" s="11" t="s">
        <v>51</v>
      </c>
      <c r="B31" s="54"/>
      <c r="C31" s="51"/>
      <c r="D31" s="52"/>
      <c r="E31" s="52"/>
      <c r="F31" s="63">
        <f t="shared" si="2"/>
        <v>0</v>
      </c>
      <c r="G31" s="52">
        <v>900</v>
      </c>
      <c r="H31" s="53">
        <f t="shared" si="1"/>
        <v>-900</v>
      </c>
      <c r="I31" s="65"/>
      <c r="J31" s="33"/>
      <c r="K31" s="33"/>
      <c r="L31" s="33"/>
      <c r="M31" s="33"/>
      <c r="N31" s="33"/>
      <c r="O31" s="28"/>
      <c r="P31" s="28"/>
    </row>
    <row r="32" spans="1:16" s="7" customFormat="1" ht="21.75" customHeight="1">
      <c r="A32" s="17" t="s">
        <v>52</v>
      </c>
      <c r="B32" s="48">
        <v>219</v>
      </c>
      <c r="C32" s="51">
        <v>700</v>
      </c>
      <c r="D32" s="52">
        <v>3010</v>
      </c>
      <c r="E32" s="55">
        <v>3686</v>
      </c>
      <c r="F32" s="63">
        <f t="shared" si="2"/>
        <v>526.56999999999994</v>
      </c>
      <c r="G32" s="56">
        <v>3518</v>
      </c>
      <c r="H32" s="53">
        <f t="shared" si="1"/>
        <v>168</v>
      </c>
      <c r="I32" s="65">
        <f>H32/G32*100</f>
        <v>4.7754405912450251</v>
      </c>
      <c r="J32" s="33"/>
      <c r="K32" s="33"/>
      <c r="L32" s="33"/>
      <c r="M32" s="33"/>
      <c r="N32" s="33"/>
      <c r="O32" s="28"/>
      <c r="P32" s="28"/>
    </row>
    <row r="33" spans="1:16" s="7" customFormat="1" ht="21.75" customHeight="1">
      <c r="A33" s="17" t="s">
        <v>53</v>
      </c>
      <c r="B33" s="48">
        <v>220</v>
      </c>
      <c r="C33" s="51">
        <v>1015</v>
      </c>
      <c r="D33" s="52">
        <v>59</v>
      </c>
      <c r="E33" s="56">
        <v>1518</v>
      </c>
      <c r="F33" s="63">
        <f t="shared" si="2"/>
        <v>149.56</v>
      </c>
      <c r="G33" s="56">
        <v>1541</v>
      </c>
      <c r="H33" s="53">
        <f t="shared" si="1"/>
        <v>-23</v>
      </c>
      <c r="I33" s="65">
        <f>H33/G33*100</f>
        <v>-1.4925373134328357</v>
      </c>
      <c r="J33" s="33"/>
      <c r="K33" s="33"/>
      <c r="L33" s="33"/>
      <c r="M33" s="33"/>
      <c r="N33" s="33"/>
      <c r="O33" s="28"/>
      <c r="P33" s="28"/>
    </row>
    <row r="34" spans="1:16" s="7" customFormat="1" ht="21.75" customHeight="1">
      <c r="A34" s="17" t="s">
        <v>54</v>
      </c>
      <c r="B34" s="48">
        <v>221</v>
      </c>
      <c r="C34" s="51"/>
      <c r="D34" s="52"/>
      <c r="E34" s="56"/>
      <c r="F34" s="63">
        <f t="shared" si="2"/>
        <v>0</v>
      </c>
      <c r="G34" s="52"/>
      <c r="H34" s="53">
        <f t="shared" si="1"/>
        <v>0</v>
      </c>
      <c r="I34" s="65"/>
      <c r="J34" s="33"/>
      <c r="K34" s="33"/>
      <c r="L34" s="33"/>
      <c r="M34" s="33"/>
      <c r="N34" s="33"/>
      <c r="O34" s="28"/>
      <c r="P34" s="28"/>
    </row>
    <row r="35" spans="1:16" s="7" customFormat="1" ht="21.75" customHeight="1">
      <c r="A35" s="16" t="s">
        <v>55</v>
      </c>
      <c r="B35" s="48">
        <v>222</v>
      </c>
      <c r="C35" s="51">
        <v>16986</v>
      </c>
      <c r="D35" s="52">
        <v>1616</v>
      </c>
      <c r="E35" s="52">
        <v>16700</v>
      </c>
      <c r="F35" s="63">
        <f t="shared" si="2"/>
        <v>98.32</v>
      </c>
      <c r="G35" s="52">
        <v>12105</v>
      </c>
      <c r="H35" s="53">
        <f t="shared" si="1"/>
        <v>4595</v>
      </c>
      <c r="I35" s="65">
        <f t="shared" ref="I35:I37" si="7">H35/G35*100</f>
        <v>37.959520859149109</v>
      </c>
      <c r="J35" s="33"/>
      <c r="K35" s="33"/>
      <c r="L35" s="33"/>
      <c r="M35" s="33"/>
      <c r="N35" s="33"/>
      <c r="O35" s="28"/>
      <c r="P35" s="28"/>
    </row>
    <row r="36" spans="1:16" s="7" customFormat="1" ht="21.75" customHeight="1">
      <c r="A36" s="17" t="s">
        <v>82</v>
      </c>
      <c r="B36" s="48"/>
      <c r="C36" s="51">
        <v>30</v>
      </c>
      <c r="D36" s="52"/>
      <c r="E36" s="52">
        <v>23</v>
      </c>
      <c r="F36" s="63">
        <f t="shared" si="2"/>
        <v>76.67</v>
      </c>
      <c r="G36" s="52">
        <v>19</v>
      </c>
      <c r="H36" s="53">
        <f t="shared" ref="H36" si="8">E36-G36</f>
        <v>4</v>
      </c>
      <c r="I36" s="65">
        <f t="shared" ref="I36" si="9">H36/G36*100</f>
        <v>21.052631578947366</v>
      </c>
      <c r="J36" s="33"/>
      <c r="K36" s="33"/>
      <c r="L36" s="33"/>
      <c r="M36" s="33"/>
      <c r="N36" s="33"/>
      <c r="O36" s="28"/>
      <c r="P36" s="28"/>
    </row>
    <row r="37" spans="1:16" s="7" customFormat="1" ht="21.75" customHeight="1">
      <c r="A37" s="17" t="s">
        <v>81</v>
      </c>
      <c r="B37" s="48"/>
      <c r="C37" s="51">
        <v>350</v>
      </c>
      <c r="D37" s="52"/>
      <c r="E37" s="52">
        <v>300</v>
      </c>
      <c r="F37" s="63">
        <f t="shared" si="2"/>
        <v>85.71</v>
      </c>
      <c r="G37" s="52">
        <v>340</v>
      </c>
      <c r="H37" s="53">
        <f t="shared" si="1"/>
        <v>-40</v>
      </c>
      <c r="I37" s="65">
        <f t="shared" si="7"/>
        <v>-11.76470588235294</v>
      </c>
      <c r="J37" s="33"/>
      <c r="K37" s="33"/>
      <c r="L37" s="33"/>
      <c r="M37" s="33"/>
      <c r="N37" s="33"/>
      <c r="O37" s="28"/>
      <c r="P37" s="28"/>
    </row>
    <row r="38" spans="1:16" s="7" customFormat="1" ht="21.75" customHeight="1">
      <c r="A38" s="17" t="s">
        <v>56</v>
      </c>
      <c r="B38" s="48">
        <v>223</v>
      </c>
      <c r="C38" s="51">
        <v>100</v>
      </c>
      <c r="D38" s="52"/>
      <c r="E38" s="52">
        <v>654</v>
      </c>
      <c r="F38" s="63">
        <f t="shared" si="2"/>
        <v>654</v>
      </c>
      <c r="G38" s="56">
        <v>164</v>
      </c>
      <c r="H38" s="53">
        <f t="shared" ref="H38" si="10">E38-G38</f>
        <v>490</v>
      </c>
      <c r="I38" s="65">
        <f t="shared" ref="I38" si="11">H38/G38*100</f>
        <v>298.78048780487802</v>
      </c>
      <c r="J38" s="33"/>
      <c r="K38" s="33"/>
      <c r="L38" s="33"/>
      <c r="M38" s="33"/>
      <c r="N38" s="33"/>
      <c r="O38" s="28"/>
      <c r="P38" s="28"/>
    </row>
    <row r="39" spans="1:16" s="7" customFormat="1" ht="21.75" customHeight="1">
      <c r="A39" s="58" t="s">
        <v>57</v>
      </c>
      <c r="B39" s="54">
        <v>300</v>
      </c>
      <c r="C39" s="57">
        <v>30000</v>
      </c>
      <c r="D39" s="52">
        <v>6578</v>
      </c>
      <c r="E39" s="59">
        <v>30689</v>
      </c>
      <c r="F39" s="63">
        <f t="shared" si="2"/>
        <v>102.3</v>
      </c>
      <c r="G39" s="59">
        <v>12252</v>
      </c>
      <c r="H39" s="53">
        <f t="shared" si="1"/>
        <v>18437</v>
      </c>
      <c r="I39" s="65">
        <f>H39/G39*100</f>
        <v>150.48155403199476</v>
      </c>
      <c r="J39" s="33"/>
      <c r="K39" s="33"/>
      <c r="L39" s="33"/>
      <c r="M39" s="33"/>
      <c r="N39" s="33"/>
      <c r="O39" s="28"/>
      <c r="P39" s="28"/>
    </row>
  </sheetData>
  <mergeCells count="9">
    <mergeCell ref="H3:I3"/>
    <mergeCell ref="A1:I1"/>
    <mergeCell ref="F3:F4"/>
    <mergeCell ref="G3:G4"/>
    <mergeCell ref="A3:A4"/>
    <mergeCell ref="B3:B4"/>
    <mergeCell ref="D3:D4"/>
    <mergeCell ref="E3:E4"/>
    <mergeCell ref="C3:C4"/>
  </mergeCells>
  <phoneticPr fontId="2" type="noConversion"/>
  <printOptions horizontalCentered="1"/>
  <pageMargins left="1.0236220472440944" right="0.78740157480314965" top="0.55118110236220474" bottom="0.43307086614173229" header="0.31496062992125984" footer="0.31496062992125984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tabSelected="1" workbookViewId="0">
      <pane xSplit="1" ySplit="4" topLeftCell="B5" activePane="bottomRight" state="frozenSplit"/>
      <selection activeCell="F10" sqref="F10"/>
      <selection pane="topRight" activeCell="F10" sqref="F10"/>
      <selection pane="bottomLeft" activeCell="F10" sqref="F10"/>
      <selection pane="bottomRight" activeCell="M26" sqref="M26"/>
    </sheetView>
  </sheetViews>
  <sheetFormatPr defaultRowHeight="14.25"/>
  <cols>
    <col min="1" max="1" width="28.625" style="1" customWidth="1"/>
    <col min="2" max="2" width="6" style="1" customWidth="1"/>
    <col min="3" max="3" width="13.75" style="20" customWidth="1"/>
    <col min="4" max="4" width="10.25" style="20" customWidth="1"/>
    <col min="5" max="5" width="10.625" style="19" customWidth="1"/>
    <col min="6" max="6" width="11" style="20" customWidth="1"/>
    <col min="7" max="7" width="10.375" style="20" customWidth="1"/>
    <col min="8" max="8" width="11.625" style="19" bestFit="1" customWidth="1"/>
    <col min="9" max="9" width="11.75" style="20" customWidth="1"/>
    <col min="10" max="10" width="10.625" style="40" customWidth="1"/>
    <col min="11" max="16384" width="9" style="1"/>
  </cols>
  <sheetData>
    <row r="1" spans="1:10" ht="26.25" customHeight="1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0.100000000000001" customHeight="1">
      <c r="A2" s="2"/>
      <c r="B2" s="2"/>
      <c r="I2" s="21" t="s">
        <v>16</v>
      </c>
    </row>
    <row r="3" spans="1:10" s="26" customFormat="1" ht="21.75" customHeight="1">
      <c r="A3" s="73" t="s">
        <v>0</v>
      </c>
      <c r="B3" s="73" t="s">
        <v>8</v>
      </c>
      <c r="C3" s="73" t="s">
        <v>12</v>
      </c>
      <c r="D3" s="73" t="s">
        <v>11</v>
      </c>
      <c r="E3" s="80" t="s">
        <v>6</v>
      </c>
      <c r="F3" s="73" t="s">
        <v>7</v>
      </c>
      <c r="G3" s="73" t="s">
        <v>13</v>
      </c>
      <c r="H3" s="80" t="s">
        <v>3</v>
      </c>
      <c r="I3" s="78" t="s">
        <v>4</v>
      </c>
      <c r="J3" s="79"/>
    </row>
    <row r="4" spans="1:10" s="26" customFormat="1" ht="21.75" customHeight="1">
      <c r="A4" s="74"/>
      <c r="B4" s="82"/>
      <c r="C4" s="74"/>
      <c r="D4" s="74"/>
      <c r="E4" s="81"/>
      <c r="F4" s="74"/>
      <c r="G4" s="74"/>
      <c r="H4" s="81"/>
      <c r="I4" s="3" t="s">
        <v>2</v>
      </c>
      <c r="J4" s="41" t="s">
        <v>5</v>
      </c>
    </row>
    <row r="5" spans="1:10" ht="17.25" customHeight="1">
      <c r="A5" s="9" t="s">
        <v>9</v>
      </c>
      <c r="B5" s="13">
        <v>500</v>
      </c>
      <c r="C5" s="22">
        <f>C6+C30</f>
        <v>109003</v>
      </c>
      <c r="D5" s="46">
        <f>D6+D30</f>
        <v>3680</v>
      </c>
      <c r="E5" s="22">
        <f>E6+E30</f>
        <v>12915</v>
      </c>
      <c r="F5" s="22">
        <f>F6+F30</f>
        <v>164853</v>
      </c>
      <c r="G5" s="66">
        <f>IF(C5&lt;&gt;0,ROUND(F5/C5,4)*100,0)</f>
        <v>151.24</v>
      </c>
      <c r="H5" s="22">
        <f>H6+H30</f>
        <v>72350</v>
      </c>
      <c r="I5" s="22">
        <f t="shared" ref="I5:I30" si="0">F5-H5</f>
        <v>92503</v>
      </c>
      <c r="J5" s="67">
        <f>I5/H5*100</f>
        <v>127.85487214927436</v>
      </c>
    </row>
    <row r="6" spans="1:10" ht="18" customHeight="1">
      <c r="A6" s="15" t="s">
        <v>18</v>
      </c>
      <c r="B6" s="13">
        <v>600</v>
      </c>
      <c r="C6" s="22">
        <f>SUM(C7:C29)</f>
        <v>78971</v>
      </c>
      <c r="D6" s="22">
        <f t="shared" ref="D6:F6" si="1">SUM(D7:D29)</f>
        <v>3642</v>
      </c>
      <c r="E6" s="22">
        <f t="shared" si="1"/>
        <v>7863</v>
      </c>
      <c r="F6" s="22">
        <f t="shared" si="1"/>
        <v>59440</v>
      </c>
      <c r="G6" s="66">
        <f>IF(C6&lt;&gt;0,ROUND(F6/C6,4)*100,0)</f>
        <v>75.27000000000001</v>
      </c>
      <c r="H6" s="22">
        <f>SUM(H7:H29)</f>
        <v>59355</v>
      </c>
      <c r="I6" s="22">
        <f t="shared" si="0"/>
        <v>85</v>
      </c>
      <c r="J6" s="67">
        <f>I6/H6*100</f>
        <v>0.14320613259203099</v>
      </c>
    </row>
    <row r="7" spans="1:10" ht="18" customHeight="1">
      <c r="A7" s="60" t="s">
        <v>60</v>
      </c>
      <c r="B7" s="13">
        <v>601</v>
      </c>
      <c r="C7" s="23">
        <v>8172</v>
      </c>
      <c r="D7" s="23">
        <v>170</v>
      </c>
      <c r="E7" s="23">
        <v>656</v>
      </c>
      <c r="F7" s="23">
        <v>4161</v>
      </c>
      <c r="G7" s="66">
        <f>IF(C7&lt;&gt;0,ROUND(F7/C7,4)*100,0)</f>
        <v>50.92</v>
      </c>
      <c r="H7" s="23">
        <v>5207</v>
      </c>
      <c r="I7" s="22">
        <f t="shared" si="0"/>
        <v>-1046</v>
      </c>
      <c r="J7" s="67">
        <f t="shared" ref="J7:J30" si="2">I7/H7*100</f>
        <v>-20.088342615709625</v>
      </c>
    </row>
    <row r="8" spans="1:10" ht="18" customHeight="1">
      <c r="A8" s="61" t="s">
        <v>61</v>
      </c>
      <c r="B8" s="10">
        <v>602</v>
      </c>
      <c r="C8" s="24"/>
      <c r="D8" s="24"/>
      <c r="E8" s="24"/>
      <c r="F8" s="24"/>
      <c r="G8" s="66">
        <f t="shared" ref="G8:G30" si="3">IF(C8&lt;&gt;0,ROUND(F8/C8,4)*100,0)</f>
        <v>0</v>
      </c>
      <c r="H8" s="24"/>
      <c r="I8" s="22">
        <f t="shared" si="0"/>
        <v>0</v>
      </c>
      <c r="J8" s="67"/>
    </row>
    <row r="9" spans="1:10" ht="18" customHeight="1">
      <c r="A9" s="61" t="s">
        <v>62</v>
      </c>
      <c r="B9" s="10">
        <v>603</v>
      </c>
      <c r="C9" s="23"/>
      <c r="D9" s="25">
        <v>20</v>
      </c>
      <c r="E9" s="23">
        <v>10</v>
      </c>
      <c r="F9" s="23">
        <v>10</v>
      </c>
      <c r="G9" s="66">
        <f t="shared" si="3"/>
        <v>0</v>
      </c>
      <c r="H9" s="23"/>
      <c r="I9" s="22">
        <f t="shared" si="0"/>
        <v>10</v>
      </c>
      <c r="J9" s="67"/>
    </row>
    <row r="10" spans="1:10" ht="18" customHeight="1">
      <c r="A10" s="60" t="s">
        <v>63</v>
      </c>
      <c r="B10" s="10">
        <v>604</v>
      </c>
      <c r="C10" s="23">
        <v>1930</v>
      </c>
      <c r="D10" s="23"/>
      <c r="E10" s="23">
        <v>160</v>
      </c>
      <c r="F10" s="23">
        <v>1575</v>
      </c>
      <c r="G10" s="66">
        <f t="shared" si="3"/>
        <v>81.61</v>
      </c>
      <c r="H10" s="23">
        <v>1241</v>
      </c>
      <c r="I10" s="22">
        <f t="shared" si="0"/>
        <v>334</v>
      </c>
      <c r="J10" s="67">
        <f t="shared" si="2"/>
        <v>26.913779210314264</v>
      </c>
    </row>
    <row r="11" spans="1:10" ht="18" customHeight="1">
      <c r="A11" s="60" t="s">
        <v>64</v>
      </c>
      <c r="B11" s="10">
        <v>605</v>
      </c>
      <c r="C11" s="23">
        <v>8415</v>
      </c>
      <c r="D11" s="23">
        <v>1213</v>
      </c>
      <c r="E11" s="23">
        <v>3521</v>
      </c>
      <c r="F11" s="23">
        <v>8654</v>
      </c>
      <c r="G11" s="66">
        <f t="shared" si="3"/>
        <v>102.84</v>
      </c>
      <c r="H11" s="23">
        <v>8434</v>
      </c>
      <c r="I11" s="22">
        <f t="shared" si="0"/>
        <v>220</v>
      </c>
      <c r="J11" s="67">
        <f t="shared" si="2"/>
        <v>2.6084894474745082</v>
      </c>
    </row>
    <row r="12" spans="1:10" ht="18" customHeight="1">
      <c r="A12" s="60" t="s">
        <v>65</v>
      </c>
      <c r="B12" s="10">
        <v>606</v>
      </c>
      <c r="C12" s="23">
        <v>5781</v>
      </c>
      <c r="D12" s="23">
        <v>377</v>
      </c>
      <c r="E12" s="23">
        <v>1</v>
      </c>
      <c r="F12" s="23">
        <v>996</v>
      </c>
      <c r="G12" s="66">
        <f t="shared" si="3"/>
        <v>17.23</v>
      </c>
      <c r="H12" s="23">
        <v>5549</v>
      </c>
      <c r="I12" s="22">
        <f t="shared" si="0"/>
        <v>-4553</v>
      </c>
      <c r="J12" s="67">
        <f t="shared" si="2"/>
        <v>-82.050819967561722</v>
      </c>
    </row>
    <row r="13" spans="1:10" ht="18" customHeight="1">
      <c r="A13" s="61" t="s">
        <v>66</v>
      </c>
      <c r="B13" s="10">
        <v>607</v>
      </c>
      <c r="C13" s="23">
        <v>748</v>
      </c>
      <c r="D13" s="23">
        <v>57</v>
      </c>
      <c r="E13" s="23">
        <v>47</v>
      </c>
      <c r="F13" s="23">
        <v>628</v>
      </c>
      <c r="G13" s="66">
        <f t="shared" si="3"/>
        <v>83.960000000000008</v>
      </c>
      <c r="H13" s="23">
        <v>544</v>
      </c>
      <c r="I13" s="22">
        <f t="shared" si="0"/>
        <v>84</v>
      </c>
      <c r="J13" s="67">
        <f t="shared" si="2"/>
        <v>15.441176470588236</v>
      </c>
    </row>
    <row r="14" spans="1:10" ht="18" customHeight="1">
      <c r="A14" s="60" t="s">
        <v>67</v>
      </c>
      <c r="B14" s="10">
        <v>608</v>
      </c>
      <c r="C14" s="23">
        <v>2553</v>
      </c>
      <c r="D14" s="23">
        <v>535</v>
      </c>
      <c r="E14" s="23">
        <v>149</v>
      </c>
      <c r="F14" s="23">
        <v>1748</v>
      </c>
      <c r="G14" s="66">
        <f t="shared" si="3"/>
        <v>68.47</v>
      </c>
      <c r="H14" s="23">
        <v>1476</v>
      </c>
      <c r="I14" s="22">
        <f t="shared" si="0"/>
        <v>272</v>
      </c>
      <c r="J14" s="67">
        <f t="shared" si="2"/>
        <v>18.428184281842817</v>
      </c>
    </row>
    <row r="15" spans="1:10" ht="18" customHeight="1">
      <c r="A15" s="61" t="s">
        <v>68</v>
      </c>
      <c r="B15" s="10">
        <v>609</v>
      </c>
      <c r="C15" s="23">
        <v>1167</v>
      </c>
      <c r="D15" s="23">
        <v>77</v>
      </c>
      <c r="E15" s="23">
        <v>255</v>
      </c>
      <c r="F15" s="23">
        <v>894</v>
      </c>
      <c r="G15" s="66">
        <f t="shared" si="3"/>
        <v>76.61</v>
      </c>
      <c r="H15" s="23">
        <v>802</v>
      </c>
      <c r="I15" s="22">
        <f t="shared" si="0"/>
        <v>92</v>
      </c>
      <c r="J15" s="67">
        <f t="shared" si="2"/>
        <v>11.471321695760599</v>
      </c>
    </row>
    <row r="16" spans="1:10" ht="18" customHeight="1">
      <c r="A16" s="61" t="s">
        <v>69</v>
      </c>
      <c r="B16" s="10">
        <v>610</v>
      </c>
      <c r="C16" s="23">
        <v>100</v>
      </c>
      <c r="D16" s="23">
        <v>293</v>
      </c>
      <c r="E16" s="23">
        <v>80</v>
      </c>
      <c r="F16" s="23">
        <v>373</v>
      </c>
      <c r="G16" s="66">
        <f t="shared" si="3"/>
        <v>373</v>
      </c>
      <c r="H16" s="23">
        <v>96</v>
      </c>
      <c r="I16" s="22">
        <f t="shared" si="0"/>
        <v>277</v>
      </c>
      <c r="J16" s="67"/>
    </row>
    <row r="17" spans="1:10" ht="18" customHeight="1">
      <c r="A17" s="60" t="s">
        <v>70</v>
      </c>
      <c r="B17" s="10">
        <v>611</v>
      </c>
      <c r="C17" s="23">
        <v>42022</v>
      </c>
      <c r="D17" s="23">
        <v>104</v>
      </c>
      <c r="E17" s="23">
        <v>2615</v>
      </c>
      <c r="F17" s="23">
        <v>34418</v>
      </c>
      <c r="G17" s="66">
        <f t="shared" si="3"/>
        <v>81.899999999999991</v>
      </c>
      <c r="H17" s="23">
        <v>27786</v>
      </c>
      <c r="I17" s="22">
        <f t="shared" si="0"/>
        <v>6632</v>
      </c>
      <c r="J17" s="67">
        <f t="shared" si="2"/>
        <v>23.868135032030519</v>
      </c>
    </row>
    <row r="18" spans="1:10" ht="18" customHeight="1">
      <c r="A18" s="60" t="s">
        <v>71</v>
      </c>
      <c r="B18" s="10">
        <v>612</v>
      </c>
      <c r="C18" s="23">
        <v>2481</v>
      </c>
      <c r="D18" s="23">
        <v>368</v>
      </c>
      <c r="E18" s="23">
        <v>175</v>
      </c>
      <c r="F18" s="23">
        <v>1398</v>
      </c>
      <c r="G18" s="66">
        <f t="shared" si="3"/>
        <v>56.35</v>
      </c>
      <c r="H18" s="23">
        <v>1562</v>
      </c>
      <c r="I18" s="22">
        <f t="shared" si="0"/>
        <v>-164</v>
      </c>
      <c r="J18" s="67">
        <f t="shared" si="2"/>
        <v>-10.499359795134442</v>
      </c>
    </row>
    <row r="19" spans="1:10" ht="18" customHeight="1">
      <c r="A19" s="61" t="s">
        <v>72</v>
      </c>
      <c r="B19" s="10">
        <v>613</v>
      </c>
      <c r="C19" s="23">
        <v>2396</v>
      </c>
      <c r="D19" s="23"/>
      <c r="E19" s="23"/>
      <c r="F19" s="23">
        <v>289</v>
      </c>
      <c r="G19" s="66">
        <f t="shared" si="3"/>
        <v>12.06</v>
      </c>
      <c r="H19" s="23">
        <v>358</v>
      </c>
      <c r="I19" s="22">
        <f t="shared" si="0"/>
        <v>-69</v>
      </c>
      <c r="J19" s="67"/>
    </row>
    <row r="20" spans="1:10" ht="18" customHeight="1">
      <c r="A20" s="62" t="s">
        <v>59</v>
      </c>
      <c r="B20" s="10">
        <v>614</v>
      </c>
      <c r="C20" s="23">
        <v>1460</v>
      </c>
      <c r="D20" s="23">
        <v>204</v>
      </c>
      <c r="E20" s="23">
        <v>105</v>
      </c>
      <c r="F20" s="23">
        <v>3166</v>
      </c>
      <c r="G20" s="66">
        <f t="shared" si="3"/>
        <v>216.85</v>
      </c>
      <c r="H20" s="23">
        <v>4569</v>
      </c>
      <c r="I20" s="22">
        <f t="shared" si="0"/>
        <v>-1403</v>
      </c>
      <c r="J20" s="67">
        <f t="shared" si="2"/>
        <v>-30.706938060844823</v>
      </c>
    </row>
    <row r="21" spans="1:10" ht="18" customHeight="1">
      <c r="A21" s="62" t="s">
        <v>73</v>
      </c>
      <c r="B21" s="10">
        <v>615</v>
      </c>
      <c r="C21" s="23">
        <v>61</v>
      </c>
      <c r="D21" s="23">
        <v>25</v>
      </c>
      <c r="E21" s="23"/>
      <c r="F21" s="23">
        <v>25</v>
      </c>
      <c r="G21" s="66">
        <f t="shared" si="3"/>
        <v>40.98</v>
      </c>
      <c r="H21" s="23">
        <v>57</v>
      </c>
      <c r="I21" s="22">
        <f t="shared" si="0"/>
        <v>-32</v>
      </c>
      <c r="J21" s="67"/>
    </row>
    <row r="22" spans="1:10" ht="16.5" customHeight="1">
      <c r="A22" s="62" t="s">
        <v>74</v>
      </c>
      <c r="B22" s="10">
        <v>616</v>
      </c>
      <c r="C22" s="23"/>
      <c r="D22" s="23"/>
      <c r="E22" s="23">
        <v>15</v>
      </c>
      <c r="F22" s="23">
        <v>15</v>
      </c>
      <c r="G22" s="66">
        <f t="shared" si="3"/>
        <v>0</v>
      </c>
      <c r="H22" s="23"/>
      <c r="I22" s="22">
        <f t="shared" si="0"/>
        <v>15</v>
      </c>
      <c r="J22" s="67"/>
    </row>
    <row r="23" spans="1:10" ht="16.5" customHeight="1">
      <c r="A23" s="62" t="s">
        <v>75</v>
      </c>
      <c r="B23" s="10">
        <v>617</v>
      </c>
      <c r="C23" s="23"/>
      <c r="D23" s="23"/>
      <c r="E23" s="23"/>
      <c r="F23" s="23"/>
      <c r="G23" s="66">
        <f t="shared" si="3"/>
        <v>0</v>
      </c>
      <c r="H23" s="23"/>
      <c r="I23" s="22">
        <f t="shared" si="0"/>
        <v>0</v>
      </c>
      <c r="J23" s="67"/>
    </row>
    <row r="24" spans="1:10" ht="16.5" customHeight="1">
      <c r="A24" s="62" t="s">
        <v>76</v>
      </c>
      <c r="B24" s="10">
        <v>618</v>
      </c>
      <c r="C24" s="23">
        <v>500</v>
      </c>
      <c r="D24" s="23"/>
      <c r="E24" s="23">
        <v>22</v>
      </c>
      <c r="F24" s="23">
        <v>256</v>
      </c>
      <c r="G24" s="66">
        <f t="shared" si="3"/>
        <v>51.2</v>
      </c>
      <c r="H24" s="23">
        <v>299</v>
      </c>
      <c r="I24" s="22">
        <f t="shared" si="0"/>
        <v>-43</v>
      </c>
      <c r="J24" s="67"/>
    </row>
    <row r="25" spans="1:10" ht="16.5" customHeight="1">
      <c r="A25" s="62" t="s">
        <v>14</v>
      </c>
      <c r="B25" s="10">
        <v>619</v>
      </c>
      <c r="C25" s="23">
        <v>1185</v>
      </c>
      <c r="D25" s="23">
        <v>197</v>
      </c>
      <c r="E25" s="23">
        <v>52</v>
      </c>
      <c r="F25" s="23">
        <v>804</v>
      </c>
      <c r="G25" s="66">
        <f t="shared" si="3"/>
        <v>67.849999999999994</v>
      </c>
      <c r="H25" s="23">
        <v>1375</v>
      </c>
      <c r="I25" s="22">
        <f t="shared" si="0"/>
        <v>-571</v>
      </c>
      <c r="J25" s="67">
        <f t="shared" si="2"/>
        <v>-41.527272727272731</v>
      </c>
    </row>
    <row r="26" spans="1:10" ht="16.5" customHeight="1">
      <c r="A26" s="62" t="s">
        <v>77</v>
      </c>
      <c r="B26" s="10">
        <v>620</v>
      </c>
      <c r="C26" s="23"/>
      <c r="D26" s="23"/>
      <c r="E26" s="23"/>
      <c r="F26" s="23"/>
      <c r="G26" s="66">
        <f t="shared" si="3"/>
        <v>0</v>
      </c>
      <c r="H26" s="23"/>
      <c r="I26" s="22">
        <f t="shared" si="0"/>
        <v>0</v>
      </c>
      <c r="J26" s="67"/>
    </row>
    <row r="27" spans="1:10" ht="16.5" customHeight="1">
      <c r="A27" s="62" t="s">
        <v>78</v>
      </c>
      <c r="B27" s="10">
        <v>621</v>
      </c>
      <c r="C27" s="23"/>
      <c r="D27" s="23">
        <v>2</v>
      </c>
      <c r="E27" s="23"/>
      <c r="F27" s="23">
        <v>30</v>
      </c>
      <c r="G27" s="66"/>
      <c r="H27" s="23"/>
      <c r="I27" s="22"/>
      <c r="J27" s="67"/>
    </row>
    <row r="28" spans="1:10" ht="16.5" customHeight="1">
      <c r="A28" s="62" t="s">
        <v>17</v>
      </c>
      <c r="B28" s="10"/>
      <c r="C28" s="23"/>
      <c r="D28" s="23"/>
      <c r="E28" s="23"/>
      <c r="F28" s="23"/>
      <c r="G28" s="66"/>
      <c r="H28" s="23"/>
      <c r="I28" s="22"/>
      <c r="J28" s="67"/>
    </row>
    <row r="29" spans="1:10" ht="16.5" customHeight="1">
      <c r="A29" s="62" t="s">
        <v>15</v>
      </c>
      <c r="B29" s="10"/>
      <c r="C29" s="23"/>
      <c r="D29" s="23"/>
      <c r="E29" s="23"/>
      <c r="F29" s="23"/>
      <c r="G29" s="66"/>
      <c r="H29" s="23"/>
      <c r="I29" s="22"/>
      <c r="J29" s="67"/>
    </row>
    <row r="30" spans="1:10" ht="16.5" customHeight="1">
      <c r="A30" s="14" t="s">
        <v>10</v>
      </c>
      <c r="B30" s="10">
        <v>700</v>
      </c>
      <c r="C30" s="22">
        <v>30032</v>
      </c>
      <c r="D30" s="22">
        <v>38</v>
      </c>
      <c r="E30" s="22">
        <v>5052</v>
      </c>
      <c r="F30" s="22">
        <v>105413</v>
      </c>
      <c r="G30" s="66">
        <f t="shared" si="3"/>
        <v>351</v>
      </c>
      <c r="H30" s="22">
        <v>12995</v>
      </c>
      <c r="I30" s="22">
        <f t="shared" si="0"/>
        <v>92418</v>
      </c>
      <c r="J30" s="67">
        <f t="shared" si="2"/>
        <v>711.18122354751824</v>
      </c>
    </row>
    <row r="31" spans="1:10">
      <c r="A31" s="8"/>
      <c r="B31" s="8"/>
      <c r="F31" s="19"/>
    </row>
    <row r="32" spans="1:10">
      <c r="A32" s="8"/>
      <c r="B32" s="8"/>
      <c r="F32" s="19"/>
    </row>
    <row r="33" spans="1:6">
      <c r="A33" s="8"/>
      <c r="B33" s="8"/>
      <c r="F33" s="19"/>
    </row>
    <row r="34" spans="1:6">
      <c r="A34" s="8"/>
      <c r="B34" s="8"/>
      <c r="F34" s="19"/>
    </row>
    <row r="35" spans="1:6">
      <c r="A35" s="8"/>
      <c r="B35" s="8"/>
      <c r="F35" s="19"/>
    </row>
    <row r="36" spans="1:6">
      <c r="A36" s="8"/>
      <c r="B36" s="8"/>
    </row>
    <row r="37" spans="1:6">
      <c r="A37" s="8"/>
      <c r="B37" s="8"/>
    </row>
    <row r="38" spans="1:6">
      <c r="A38" s="8"/>
      <c r="B38" s="8"/>
    </row>
    <row r="39" spans="1:6">
      <c r="A39" s="8"/>
      <c r="B39" s="8"/>
    </row>
    <row r="40" spans="1:6">
      <c r="A40" s="8"/>
      <c r="B40" s="8"/>
    </row>
    <row r="41" spans="1:6">
      <c r="A41" s="8"/>
      <c r="B41" s="8"/>
    </row>
    <row r="42" spans="1:6">
      <c r="A42" s="8"/>
      <c r="B42" s="8"/>
    </row>
    <row r="43" spans="1:6">
      <c r="A43" s="8"/>
      <c r="B43" s="8"/>
    </row>
    <row r="44" spans="1:6">
      <c r="A44" s="8"/>
      <c r="B44" s="8"/>
    </row>
    <row r="45" spans="1:6">
      <c r="A45" s="8"/>
      <c r="B45" s="8"/>
    </row>
    <row r="46" spans="1:6">
      <c r="A46" s="8"/>
      <c r="B46" s="8"/>
    </row>
    <row r="47" spans="1:6">
      <c r="A47" s="8"/>
      <c r="B47" s="8"/>
    </row>
    <row r="48" spans="1:6">
      <c r="A48" s="8"/>
      <c r="B48" s="8"/>
    </row>
    <row r="49" spans="1:2">
      <c r="A49" s="8"/>
      <c r="B49" s="8"/>
    </row>
    <row r="50" spans="1:2">
      <c r="A50" s="8"/>
      <c r="B50" s="8"/>
    </row>
    <row r="51" spans="1:2">
      <c r="A51" s="8"/>
      <c r="B51" s="8"/>
    </row>
    <row r="52" spans="1:2">
      <c r="A52" s="8"/>
      <c r="B52" s="8"/>
    </row>
    <row r="53" spans="1:2">
      <c r="A53" s="8"/>
      <c r="B53" s="8"/>
    </row>
    <row r="54" spans="1:2">
      <c r="A54" s="8"/>
      <c r="B54" s="8"/>
    </row>
    <row r="55" spans="1:2">
      <c r="A55" s="8"/>
      <c r="B55" s="8"/>
    </row>
    <row r="56" spans="1:2">
      <c r="A56" s="8"/>
      <c r="B56" s="8"/>
    </row>
    <row r="57" spans="1:2">
      <c r="A57" s="8"/>
      <c r="B57" s="8"/>
    </row>
    <row r="58" spans="1:2">
      <c r="A58" s="8"/>
      <c r="B58" s="8"/>
    </row>
    <row r="59" spans="1:2">
      <c r="A59" s="8"/>
      <c r="B59" s="8"/>
    </row>
    <row r="60" spans="1:2">
      <c r="A60" s="8"/>
      <c r="B60" s="8"/>
    </row>
    <row r="61" spans="1:2">
      <c r="A61" s="8"/>
      <c r="B61" s="8"/>
    </row>
    <row r="62" spans="1:2">
      <c r="A62" s="8"/>
      <c r="B62" s="8"/>
    </row>
    <row r="63" spans="1:2">
      <c r="A63" s="8"/>
      <c r="B63" s="8"/>
    </row>
    <row r="64" spans="1:2">
      <c r="A64" s="8"/>
      <c r="B64" s="8"/>
    </row>
    <row r="65" spans="1:2">
      <c r="A65" s="8"/>
      <c r="B65" s="8"/>
    </row>
    <row r="66" spans="1:2">
      <c r="A66" s="8"/>
      <c r="B66" s="8"/>
    </row>
    <row r="67" spans="1:2">
      <c r="A67" s="8"/>
      <c r="B67" s="8"/>
    </row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  <row r="109" spans="1:2">
      <c r="A109" s="8"/>
      <c r="B109" s="8"/>
    </row>
    <row r="110" spans="1:2">
      <c r="A110" s="8"/>
      <c r="B110" s="8"/>
    </row>
    <row r="111" spans="1:2">
      <c r="A111" s="8"/>
      <c r="B111" s="8"/>
    </row>
    <row r="112" spans="1:2">
      <c r="A112" s="8"/>
      <c r="B112" s="8"/>
    </row>
    <row r="113" spans="1:2">
      <c r="A113" s="8"/>
      <c r="B113" s="8"/>
    </row>
    <row r="114" spans="1:2">
      <c r="A114" s="8"/>
      <c r="B114" s="8"/>
    </row>
    <row r="115" spans="1:2">
      <c r="A115" s="8"/>
      <c r="B115" s="8"/>
    </row>
    <row r="116" spans="1:2">
      <c r="A116" s="8"/>
      <c r="B116" s="8"/>
    </row>
    <row r="117" spans="1:2">
      <c r="A117" s="8"/>
      <c r="B117" s="8"/>
    </row>
    <row r="118" spans="1:2">
      <c r="A118" s="8"/>
      <c r="B118" s="8"/>
    </row>
    <row r="119" spans="1:2">
      <c r="A119" s="8"/>
      <c r="B119" s="8"/>
    </row>
    <row r="120" spans="1:2">
      <c r="A120" s="8"/>
      <c r="B120" s="8"/>
    </row>
    <row r="121" spans="1:2">
      <c r="A121" s="8"/>
      <c r="B121" s="8"/>
    </row>
    <row r="122" spans="1:2">
      <c r="A122" s="8"/>
      <c r="B122" s="8"/>
    </row>
    <row r="123" spans="1:2">
      <c r="A123" s="8"/>
      <c r="B123" s="8"/>
    </row>
    <row r="124" spans="1:2">
      <c r="A124" s="8"/>
      <c r="B124" s="8"/>
    </row>
    <row r="125" spans="1:2">
      <c r="A125" s="8"/>
      <c r="B125" s="8"/>
    </row>
    <row r="126" spans="1:2">
      <c r="A126" s="8"/>
      <c r="B126" s="8"/>
    </row>
    <row r="127" spans="1:2">
      <c r="A127" s="8"/>
      <c r="B127" s="8"/>
    </row>
    <row r="128" spans="1:2">
      <c r="A128" s="8"/>
      <c r="B128" s="8"/>
    </row>
    <row r="129" spans="1:2">
      <c r="A129" s="8"/>
      <c r="B129" s="8"/>
    </row>
    <row r="130" spans="1:2">
      <c r="A130" s="8"/>
      <c r="B130" s="8"/>
    </row>
    <row r="131" spans="1:2">
      <c r="A131" s="8"/>
      <c r="B131" s="8"/>
    </row>
    <row r="132" spans="1:2">
      <c r="A132" s="8"/>
      <c r="B132" s="8"/>
    </row>
    <row r="133" spans="1:2">
      <c r="A133" s="8"/>
      <c r="B133" s="8"/>
    </row>
    <row r="134" spans="1:2">
      <c r="A134" s="8"/>
      <c r="B134" s="8"/>
    </row>
    <row r="135" spans="1:2">
      <c r="A135" s="8"/>
      <c r="B135" s="8"/>
    </row>
    <row r="136" spans="1:2">
      <c r="A136" s="8"/>
      <c r="B136" s="8"/>
    </row>
    <row r="137" spans="1:2">
      <c r="A137" s="8"/>
      <c r="B137" s="8"/>
    </row>
    <row r="138" spans="1:2">
      <c r="A138" s="8"/>
      <c r="B138" s="8"/>
    </row>
    <row r="139" spans="1:2">
      <c r="A139" s="8"/>
      <c r="B139" s="8"/>
    </row>
    <row r="140" spans="1:2">
      <c r="A140" s="8"/>
      <c r="B140" s="8"/>
    </row>
    <row r="141" spans="1:2">
      <c r="A141" s="8"/>
      <c r="B141" s="8"/>
    </row>
    <row r="142" spans="1:2">
      <c r="A142" s="8"/>
      <c r="B142" s="8"/>
    </row>
    <row r="143" spans="1:2">
      <c r="A143" s="8"/>
      <c r="B143" s="8"/>
    </row>
    <row r="144" spans="1:2">
      <c r="A144" s="8"/>
      <c r="B144" s="8"/>
    </row>
    <row r="145" spans="1:2">
      <c r="A145" s="8"/>
      <c r="B145" s="8"/>
    </row>
    <row r="146" spans="1:2">
      <c r="A146" s="8"/>
      <c r="B146" s="8"/>
    </row>
    <row r="147" spans="1:2">
      <c r="A147" s="8"/>
      <c r="B147" s="8"/>
    </row>
    <row r="148" spans="1:2">
      <c r="A148" s="8"/>
      <c r="B148" s="8"/>
    </row>
    <row r="149" spans="1:2">
      <c r="A149" s="8"/>
      <c r="B149" s="8"/>
    </row>
    <row r="150" spans="1:2">
      <c r="A150" s="8"/>
      <c r="B150" s="8"/>
    </row>
    <row r="151" spans="1:2">
      <c r="A151" s="8"/>
      <c r="B151" s="8"/>
    </row>
    <row r="152" spans="1:2">
      <c r="A152" s="8"/>
      <c r="B152" s="8"/>
    </row>
    <row r="153" spans="1:2">
      <c r="A153" s="8"/>
      <c r="B153" s="8"/>
    </row>
    <row r="154" spans="1:2">
      <c r="A154" s="8"/>
      <c r="B154" s="8"/>
    </row>
    <row r="155" spans="1:2">
      <c r="A155" s="8"/>
      <c r="B155" s="8"/>
    </row>
    <row r="156" spans="1:2">
      <c r="A156" s="8"/>
      <c r="B156" s="8"/>
    </row>
    <row r="157" spans="1:2">
      <c r="A157" s="8"/>
      <c r="B157" s="8"/>
    </row>
    <row r="158" spans="1:2">
      <c r="A158" s="8"/>
      <c r="B158" s="8"/>
    </row>
    <row r="159" spans="1:2">
      <c r="A159" s="8"/>
      <c r="B159" s="8"/>
    </row>
    <row r="160" spans="1:2">
      <c r="A160" s="8"/>
      <c r="B160" s="8"/>
    </row>
    <row r="161" spans="1:2">
      <c r="A161" s="8"/>
      <c r="B161" s="8"/>
    </row>
    <row r="162" spans="1:2">
      <c r="A162" s="8"/>
      <c r="B162" s="8"/>
    </row>
    <row r="163" spans="1:2">
      <c r="A163" s="8"/>
      <c r="B163" s="8"/>
    </row>
    <row r="164" spans="1:2">
      <c r="A164" s="8"/>
      <c r="B164" s="8"/>
    </row>
    <row r="165" spans="1:2">
      <c r="A165" s="8"/>
      <c r="B165" s="8"/>
    </row>
    <row r="166" spans="1:2">
      <c r="A166" s="8"/>
      <c r="B166" s="8"/>
    </row>
    <row r="167" spans="1:2">
      <c r="A167" s="8"/>
      <c r="B167" s="8"/>
    </row>
    <row r="168" spans="1:2">
      <c r="A168" s="8"/>
      <c r="B168" s="8"/>
    </row>
    <row r="169" spans="1:2">
      <c r="A169" s="8"/>
      <c r="B169" s="8"/>
    </row>
    <row r="170" spans="1:2">
      <c r="A170" s="8"/>
      <c r="B170" s="8"/>
    </row>
    <row r="171" spans="1:2">
      <c r="A171" s="8"/>
      <c r="B171" s="8"/>
    </row>
    <row r="172" spans="1:2">
      <c r="A172" s="8"/>
      <c r="B172" s="8"/>
    </row>
    <row r="173" spans="1:2">
      <c r="A173" s="8"/>
      <c r="B173" s="8"/>
    </row>
    <row r="174" spans="1:2">
      <c r="A174" s="8"/>
      <c r="B174" s="8"/>
    </row>
    <row r="175" spans="1:2">
      <c r="A175" s="8"/>
      <c r="B175" s="8"/>
    </row>
    <row r="176" spans="1:2">
      <c r="A176" s="8"/>
      <c r="B176" s="8"/>
    </row>
    <row r="177" spans="1:2">
      <c r="A177" s="8"/>
      <c r="B177" s="8"/>
    </row>
    <row r="178" spans="1:2">
      <c r="A178" s="8"/>
      <c r="B178" s="8"/>
    </row>
    <row r="179" spans="1:2">
      <c r="A179" s="8"/>
      <c r="B179" s="8"/>
    </row>
    <row r="180" spans="1:2">
      <c r="A180" s="8"/>
      <c r="B180" s="8"/>
    </row>
    <row r="181" spans="1:2">
      <c r="A181" s="8"/>
      <c r="B181" s="8"/>
    </row>
    <row r="182" spans="1:2">
      <c r="A182" s="8"/>
      <c r="B182" s="8"/>
    </row>
    <row r="183" spans="1:2">
      <c r="A183" s="8"/>
      <c r="B183" s="8"/>
    </row>
    <row r="184" spans="1:2">
      <c r="A184" s="8"/>
      <c r="B184" s="8"/>
    </row>
    <row r="185" spans="1:2">
      <c r="A185" s="8"/>
      <c r="B185" s="8"/>
    </row>
    <row r="186" spans="1:2">
      <c r="A186" s="8"/>
      <c r="B186" s="8"/>
    </row>
    <row r="187" spans="1:2">
      <c r="A187" s="8"/>
      <c r="B187" s="8"/>
    </row>
    <row r="188" spans="1:2">
      <c r="A188" s="8"/>
      <c r="B188" s="8"/>
    </row>
    <row r="189" spans="1:2">
      <c r="A189" s="8"/>
      <c r="B189" s="8"/>
    </row>
    <row r="190" spans="1:2">
      <c r="A190" s="8"/>
      <c r="B190" s="8"/>
    </row>
    <row r="191" spans="1:2">
      <c r="A191" s="8"/>
      <c r="B191" s="8"/>
    </row>
    <row r="192" spans="1:2">
      <c r="A192" s="8"/>
      <c r="B192" s="8"/>
    </row>
    <row r="193" spans="1:2">
      <c r="A193" s="8"/>
      <c r="B193" s="8"/>
    </row>
    <row r="194" spans="1:2">
      <c r="A194" s="8"/>
      <c r="B194" s="8"/>
    </row>
    <row r="195" spans="1:2">
      <c r="A195" s="8"/>
      <c r="B195" s="8"/>
    </row>
    <row r="196" spans="1:2">
      <c r="A196" s="8"/>
      <c r="B196" s="8"/>
    </row>
    <row r="197" spans="1:2">
      <c r="A197" s="8"/>
      <c r="B197" s="8"/>
    </row>
    <row r="198" spans="1:2">
      <c r="A198" s="8"/>
      <c r="B198" s="8"/>
    </row>
    <row r="199" spans="1:2">
      <c r="A199" s="8"/>
      <c r="B199" s="8"/>
    </row>
    <row r="200" spans="1:2">
      <c r="A200" s="8"/>
      <c r="B200" s="8"/>
    </row>
    <row r="201" spans="1:2">
      <c r="A201" s="8"/>
      <c r="B201" s="8"/>
    </row>
    <row r="202" spans="1:2">
      <c r="A202" s="8"/>
      <c r="B202" s="8"/>
    </row>
    <row r="203" spans="1:2">
      <c r="A203" s="8"/>
      <c r="B203" s="8"/>
    </row>
    <row r="204" spans="1:2">
      <c r="A204" s="8"/>
      <c r="B204" s="8"/>
    </row>
    <row r="205" spans="1:2">
      <c r="A205" s="8"/>
      <c r="B205" s="8"/>
    </row>
    <row r="206" spans="1:2">
      <c r="A206" s="8"/>
      <c r="B206" s="8"/>
    </row>
    <row r="207" spans="1:2">
      <c r="A207" s="8"/>
      <c r="B207" s="8"/>
    </row>
    <row r="208" spans="1:2">
      <c r="A208" s="8"/>
      <c r="B208" s="8"/>
    </row>
    <row r="209" spans="1:2">
      <c r="A209" s="8"/>
      <c r="B209" s="8"/>
    </row>
    <row r="210" spans="1:2">
      <c r="A210" s="8"/>
      <c r="B210" s="8"/>
    </row>
    <row r="211" spans="1:2">
      <c r="A211" s="8"/>
      <c r="B211" s="8"/>
    </row>
    <row r="212" spans="1:2">
      <c r="A212" s="8"/>
      <c r="B212" s="8"/>
    </row>
    <row r="213" spans="1:2">
      <c r="A213" s="8"/>
      <c r="B213" s="8"/>
    </row>
    <row r="214" spans="1:2">
      <c r="A214" s="8"/>
      <c r="B214" s="8"/>
    </row>
    <row r="215" spans="1:2">
      <c r="A215" s="8"/>
      <c r="B215" s="8"/>
    </row>
    <row r="216" spans="1:2">
      <c r="A216" s="8"/>
      <c r="B216" s="8"/>
    </row>
    <row r="217" spans="1:2">
      <c r="A217" s="8"/>
      <c r="B217" s="8"/>
    </row>
    <row r="218" spans="1:2">
      <c r="A218" s="8"/>
      <c r="B218" s="8"/>
    </row>
    <row r="219" spans="1:2">
      <c r="A219" s="8"/>
      <c r="B219" s="8"/>
    </row>
    <row r="220" spans="1:2">
      <c r="A220" s="8"/>
      <c r="B220" s="8"/>
    </row>
    <row r="221" spans="1:2">
      <c r="A221" s="8"/>
      <c r="B221" s="8"/>
    </row>
  </sheetData>
  <mergeCells count="10">
    <mergeCell ref="A1:J1"/>
    <mergeCell ref="I3:J3"/>
    <mergeCell ref="G3:G4"/>
    <mergeCell ref="H3:H4"/>
    <mergeCell ref="A3:A4"/>
    <mergeCell ref="C3:C4"/>
    <mergeCell ref="D3:D4"/>
    <mergeCell ref="E3:E4"/>
    <mergeCell ref="F3:F4"/>
    <mergeCell ref="B3:B4"/>
  </mergeCells>
  <phoneticPr fontId="2" type="noConversion"/>
  <pageMargins left="0.78740157480314965" right="0.27559055118110237" top="0.23" bottom="0.19" header="0.17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2019-10-12T08:55:28Z</cp:lastPrinted>
  <dcterms:created xsi:type="dcterms:W3CDTF">2001-07-03T09:54:14Z</dcterms:created>
  <dcterms:modified xsi:type="dcterms:W3CDTF">2019-10-19T07:50:13Z</dcterms:modified>
</cp:coreProperties>
</file>