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I34" i="1"/>
  <c r="I30" i="2" l="1"/>
  <c r="J30" s="1"/>
  <c r="G30"/>
  <c r="I26"/>
  <c r="G26"/>
  <c r="I25"/>
  <c r="J25" s="1"/>
  <c r="G25"/>
  <c r="I24"/>
  <c r="J24" s="1"/>
  <c r="G24"/>
  <c r="I23"/>
  <c r="G23"/>
  <c r="I22"/>
  <c r="G22"/>
  <c r="I21"/>
  <c r="G21"/>
  <c r="I20"/>
  <c r="J20" s="1"/>
  <c r="G20"/>
  <c r="I19"/>
  <c r="G19"/>
  <c r="I18"/>
  <c r="J18" s="1"/>
  <c r="G18"/>
  <c r="I17"/>
  <c r="J17" s="1"/>
  <c r="G17"/>
  <c r="I16"/>
  <c r="G16"/>
  <c r="I15"/>
  <c r="J15" s="1"/>
  <c r="G15"/>
  <c r="I14"/>
  <c r="J14" s="1"/>
  <c r="G14"/>
  <c r="I13"/>
  <c r="J13" s="1"/>
  <c r="G13"/>
  <c r="I12"/>
  <c r="J12" s="1"/>
  <c r="G12"/>
  <c r="I11"/>
  <c r="J11" s="1"/>
  <c r="G11"/>
  <c r="I10"/>
  <c r="J10" s="1"/>
  <c r="G10"/>
  <c r="I9"/>
  <c r="G9"/>
  <c r="I8"/>
  <c r="G8"/>
  <c r="I7"/>
  <c r="J7" s="1"/>
  <c r="G7"/>
  <c r="H6"/>
  <c r="F6"/>
  <c r="I6" s="1"/>
  <c r="J6" s="1"/>
  <c r="E6"/>
  <c r="E5" s="1"/>
  <c r="D6"/>
  <c r="D5" s="1"/>
  <c r="C6"/>
  <c r="C5" s="1"/>
  <c r="H5"/>
  <c r="H38" i="1"/>
  <c r="I38" s="1"/>
  <c r="F38"/>
  <c r="H37"/>
  <c r="I37" s="1"/>
  <c r="F37"/>
  <c r="H36"/>
  <c r="I36" s="1"/>
  <c r="F36"/>
  <c r="H34"/>
  <c r="F34"/>
  <c r="H33"/>
  <c r="F33"/>
  <c r="H32"/>
  <c r="I32" s="1"/>
  <c r="F32"/>
  <c r="H31"/>
  <c r="I31" s="1"/>
  <c r="F31"/>
  <c r="H30"/>
  <c r="F30"/>
  <c r="H29"/>
  <c r="F29"/>
  <c r="H28"/>
  <c r="F28"/>
  <c r="H27"/>
  <c r="I27" s="1"/>
  <c r="F27"/>
  <c r="H26"/>
  <c r="I26" s="1"/>
  <c r="F26"/>
  <c r="G25"/>
  <c r="G24" s="1"/>
  <c r="E25"/>
  <c r="D25"/>
  <c r="D24" s="1"/>
  <c r="C25"/>
  <c r="F25" s="1"/>
  <c r="H23"/>
  <c r="F23"/>
  <c r="H22"/>
  <c r="I22" s="1"/>
  <c r="F22"/>
  <c r="H21"/>
  <c r="F21"/>
  <c r="H20"/>
  <c r="I20" s="1"/>
  <c r="F20"/>
  <c r="H19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I11" s="1"/>
  <c r="F11"/>
  <c r="H10"/>
  <c r="F10"/>
  <c r="H9"/>
  <c r="I9" s="1"/>
  <c r="F9"/>
  <c r="H8"/>
  <c r="I8" s="1"/>
  <c r="F8"/>
  <c r="G7"/>
  <c r="E7"/>
  <c r="D7"/>
  <c r="C7"/>
  <c r="F7" s="1"/>
  <c r="F5" i="2" l="1"/>
  <c r="I5" s="1"/>
  <c r="J5" s="1"/>
  <c r="G6"/>
  <c r="D6" i="1"/>
  <c r="D5" s="1"/>
  <c r="C24"/>
  <c r="F24" s="1"/>
  <c r="H25"/>
  <c r="I25" s="1"/>
  <c r="E24"/>
  <c r="H24" s="1"/>
  <c r="I24" s="1"/>
  <c r="H7"/>
  <c r="I7" s="1"/>
  <c r="G6"/>
  <c r="G5" i="2" l="1"/>
  <c r="C6" i="1"/>
  <c r="F6" s="1"/>
  <c r="E6"/>
  <c r="E5" s="1"/>
  <c r="G5"/>
  <c r="C5" l="1"/>
  <c r="F5" s="1"/>
  <c r="H6"/>
  <c r="I6" s="1"/>
  <c r="H5"/>
  <c r="I5" s="1"/>
</calcChain>
</file>

<file path=xl/sharedStrings.xml><?xml version="1.0" encoding="utf-8"?>
<sst xmlns="http://schemas.openxmlformats.org/spreadsheetml/2006/main" count="86" uniqueCount="79">
  <si>
    <r>
      <rPr>
        <sz val="12"/>
        <rFont val="宋体"/>
        <family val="3"/>
        <charset val="134"/>
      </rP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</si>
  <si>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</si>
  <si>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</si>
  <si>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</si>
  <si>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</si>
  <si>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</si>
  <si>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</si>
  <si>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</si>
  <si>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</si>
  <si>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</si>
  <si>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</si>
  <si>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</si>
  <si>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</si>
  <si>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、税收收入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</si>
  <si>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</si>
  <si>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</si>
  <si>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</si>
  <si>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</si>
  <si>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</si>
  <si>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</si>
  <si>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</si>
  <si>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</si>
  <si>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</si>
  <si>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</si>
  <si>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</si>
  <si>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</si>
  <si>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</si>
  <si>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</si>
  <si>
    <t xml:space="preserve">  环境保护税</t>
  </si>
  <si>
    <t xml:space="preserve">  其他税收收入</t>
  </si>
  <si>
    <t>2、非税收入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</si>
  <si>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</si>
  <si>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教育费附加收入</t>
    </r>
  </si>
  <si>
    <t xml:space="preserve">     残疾人就业保障金收入</t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</si>
  <si>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教育资金收入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</si>
  <si>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农田水利建设资金收入</t>
    </r>
  </si>
  <si>
    <t xml:space="preserve">      其他专项收入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</si>
  <si>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</si>
  <si>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</si>
  <si>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</si>
  <si>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</si>
  <si>
    <t xml:space="preserve">  捐赠收入</t>
  </si>
  <si>
    <t xml:space="preserve">  政府住房基金收入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</si>
  <si>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</si>
  <si>
    <t>二、政府性基金预算收入合计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</si>
  <si>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</si>
  <si>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年初预算数</t>
  </si>
  <si>
    <t>上级追加数</t>
  </si>
  <si>
    <t>本月支出数</t>
  </si>
  <si>
    <t>累计支出数</t>
  </si>
  <si>
    <t>地方财政支出</t>
  </si>
  <si>
    <r>
      <t xml:space="preserve">  </t>
    </r>
    <r>
      <rPr>
        <b/>
        <sz val="12"/>
        <rFont val="黑体"/>
        <family val="3"/>
        <charset val="134"/>
      </rPr>
      <t>一、一般公共预算支出合计</t>
    </r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</si>
  <si>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一般公共服务支出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</si>
  <si>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</si>
  <si>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</si>
  <si>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公共安全支出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</si>
  <si>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教育支出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</si>
  <si>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科学技术支出</t>
    </r>
  </si>
  <si>
    <t xml:space="preserve">  文化旅游体育与传媒支出</t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</si>
  <si>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社会保障和就业支出</t>
    </r>
  </si>
  <si>
    <t xml:space="preserve">  卫生健康支出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</si>
  <si>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</si>
  <si>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城乡社区支出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</si>
  <si>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农林水支出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</si>
  <si>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</si>
  <si>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</si>
  <si>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</si>
  <si>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</si>
  <si>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</si>
  <si>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</si>
  <si>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</si>
  <si>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>二、政府性基金预算支出合计</t>
  </si>
  <si>
    <r>
      <t>楚雄高新区202</t>
    </r>
    <r>
      <rPr>
        <b/>
        <sz val="18"/>
        <rFont val="方正小标宋简体"/>
        <family val="4"/>
        <charset val="134"/>
      </rPr>
      <t>2</t>
    </r>
    <r>
      <rPr>
        <b/>
        <sz val="18"/>
        <rFont val="方正小标宋简体"/>
        <family val="4"/>
        <charset val="134"/>
      </rPr>
      <t>年1月地方财政收入分项目执行情况表</t>
    </r>
    <phoneticPr fontId="45" type="noConversion"/>
  </si>
  <si>
    <r>
      <t>高新区202</t>
    </r>
    <r>
      <rPr>
        <b/>
        <sz val="18"/>
        <rFont val="方正小标宋简体"/>
        <family val="4"/>
        <charset val="134"/>
      </rPr>
      <t>2</t>
    </r>
    <r>
      <rPr>
        <b/>
        <sz val="18"/>
        <rFont val="方正小标宋简体"/>
        <family val="4"/>
        <charset val="134"/>
      </rPr>
      <t>年1月地方财政支出分项目执行情况表</t>
    </r>
    <phoneticPr fontId="45" type="noConversion"/>
  </si>
  <si>
    <t xml:space="preserve">  灾害防治及应急管理支出</t>
    <phoneticPr fontId="45" type="noConversion"/>
  </si>
  <si>
    <t xml:space="preserve">  债务还本支出</t>
  </si>
  <si>
    <t xml:space="preserve">  债务付息支出</t>
  </si>
  <si>
    <t xml:space="preserve">  债务发行费用支出</t>
    <phoneticPr fontId="45" type="noConversion"/>
  </si>
  <si>
    <t>三、国有资本经营预算支出合计</t>
    <phoneticPr fontId="45" type="noConversion"/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</si>
</sst>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&quot;$&quot;\ #,##0.00_-;[Red]&quot;$&quot;\ #,##0.00\-"/>
    <numFmt numFmtId="178" formatCode="_-&quot;$&quot;\ * #,##0.00_-;_-&quot;$&quot;\ * #,##0.00\-;_-&quot;$&quot;\ * &quot;-&quot;??_-;_-@_-"/>
    <numFmt numFmtId="179" formatCode="_-&quot;$&quot;\ * #,##0_-;_-&quot;$&quot;\ * #,##0\-;_-&quot;$&quot;\ * &quot;-&quot;_-;_-@_-"/>
    <numFmt numFmtId="180" formatCode="yy\.mm\.dd"/>
    <numFmt numFmtId="181" formatCode="&quot;$&quot;\ #,##0_-;[Red]&quot;$&quot;\ #,##0\-"/>
    <numFmt numFmtId="182" formatCode="_-* #,##0_-;\-* #,##0_-;_-* &quot;-&quot;_-;_-@_-"/>
    <numFmt numFmtId="183" formatCode="_-* #,##0.00_-;\-* #,##0.00_-;_-* &quot;-&quot;??_-;_-@_-"/>
    <numFmt numFmtId="184" formatCode="#,##0;\(#,##0\)"/>
    <numFmt numFmtId="185" formatCode="\$#,##0.00;\(\$#,##0.00\)"/>
    <numFmt numFmtId="186" formatCode="#,##0_);[Red]\(#,##0\)"/>
    <numFmt numFmtId="187" formatCode="\$#,##0;\(\$#,##0\)"/>
    <numFmt numFmtId="188" formatCode="#,##0.0_);\(#,##0.0\)"/>
    <numFmt numFmtId="189" formatCode="0.0_ "/>
    <numFmt numFmtId="190" formatCode="_(&quot;$&quot;* #,##0.00_);_(&quot;$&quot;* \(#,##0.00\);_(&quot;$&quot;* &quot;-&quot;??_);_(@_)"/>
    <numFmt numFmtId="191" formatCode="&quot;$&quot;#,##0.00_);[Red]\(&quot;$&quot;#,##0.00\)"/>
    <numFmt numFmtId="192" formatCode="_(&quot;$&quot;* #,##0_);_(&quot;$&quot;* \(#,##0\);_(&quot;$&quot;* &quot;-&quot;_);_(@_)"/>
    <numFmt numFmtId="193" formatCode="#,##0_ ;[Red]\-#,##0\ "/>
    <numFmt numFmtId="194" formatCode="0_);[Red]\(0\)"/>
    <numFmt numFmtId="195" formatCode="#,##0.0_);[Red]\(#,##0.0\)"/>
    <numFmt numFmtId="196" formatCode="#,##0_ "/>
    <numFmt numFmtId="197" formatCode="0.00_ "/>
    <numFmt numFmtId="199" formatCode="_ * #,##0_ ;_ * \-#,##0_ ;_ * &quot;-&quot;??_ ;_ @_ "/>
    <numFmt numFmtId="200" formatCode="0.000%"/>
  </numFmts>
  <fonts count="48">
    <font>
      <sz val="12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charset val="134"/>
    </font>
    <font>
      <b/>
      <sz val="10"/>
      <name val="Times New Roman"/>
      <family val="1"/>
    </font>
    <font>
      <b/>
      <sz val="12"/>
      <name val="楷体_GB2312"/>
      <charset val="134"/>
    </font>
    <font>
      <b/>
      <sz val="12"/>
      <name val="黑体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2"/>
      <color indexed="8"/>
      <name val="宋体"/>
      <charset val="134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9"/>
      <name val="宋体"/>
      <charset val="134"/>
    </font>
    <font>
      <sz val="10"/>
      <name val="Helv"/>
      <family val="2"/>
    </font>
    <font>
      <sz val="10"/>
      <name val="Geneva"/>
      <family val="1"/>
    </font>
    <font>
      <sz val="7"/>
      <name val="Small Fonts"/>
      <charset val="134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12"/>
      <color indexed="17"/>
      <name val="宋体"/>
      <family val="3"/>
      <charset val="134"/>
    </font>
    <font>
      <sz val="10"/>
      <name val="楷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0"/>
      <name val="Arial"/>
      <family val="2"/>
    </font>
    <font>
      <u/>
      <sz val="12"/>
      <color indexed="36"/>
      <name val="宋体"/>
      <family val="3"/>
      <charset val="134"/>
    </font>
    <font>
      <sz val="12"/>
      <name val="宋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方正小标宋简体"/>
      <family val="4"/>
      <charset val="134"/>
    </font>
    <font>
      <sz val="12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8">
    <xf numFmtId="0" fontId="0" fillId="0" borderId="0"/>
    <xf numFmtId="0" fontId="16" fillId="0" borderId="0">
      <alignment horizontal="center" wrapText="1"/>
      <protection locked="0"/>
    </xf>
    <xf numFmtId="0" fontId="15" fillId="4" borderId="0" applyNumberFormat="0" applyBorder="0" applyAlignment="0" applyProtection="0"/>
    <xf numFmtId="43" fontId="40" fillId="0" borderId="0" applyFont="0" applyFill="0" applyBorder="0" applyAlignment="0" applyProtection="0"/>
    <xf numFmtId="180" fontId="17" fillId="0" borderId="6" applyFill="0" applyProtection="0">
      <alignment horizontal="right"/>
    </xf>
    <xf numFmtId="0" fontId="19" fillId="7" borderId="0" applyNumberFormat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  <xf numFmtId="0" fontId="40" fillId="0" borderId="0"/>
    <xf numFmtId="0" fontId="20" fillId="0" borderId="0"/>
    <xf numFmtId="0" fontId="21" fillId="0" borderId="0"/>
    <xf numFmtId="0" fontId="20" fillId="0" borderId="0">
      <protection locked="0"/>
    </xf>
    <xf numFmtId="0" fontId="6" fillId="0" borderId="0"/>
    <xf numFmtId="0" fontId="18" fillId="0" borderId="0" applyNumberFormat="0" applyFont="0" applyFill="0" applyBorder="0" applyAlignment="0" applyProtection="0">
      <alignment horizontal="left"/>
    </xf>
    <xf numFmtId="0" fontId="20" fillId="0" borderId="0"/>
    <xf numFmtId="0" fontId="20" fillId="0" borderId="0"/>
    <xf numFmtId="0" fontId="15" fillId="8" borderId="0" applyNumberFormat="0" applyBorder="0" applyAlignment="0" applyProtection="0"/>
    <xf numFmtId="49" fontId="17" fillId="0" borderId="0" applyFont="0" applyFill="0" applyBorder="0" applyAlignment="0" applyProtection="0"/>
    <xf numFmtId="0" fontId="21" fillId="0" borderId="0"/>
    <xf numFmtId="0" fontId="15" fillId="10" borderId="0" applyNumberFormat="0" applyBorder="0" applyAlignment="0" applyProtection="0"/>
    <xf numFmtId="0" fontId="6" fillId="0" borderId="0"/>
    <xf numFmtId="0" fontId="19" fillId="11" borderId="0" applyNumberFormat="0" applyBorder="0" applyAlignment="0" applyProtection="0"/>
    <xf numFmtId="0" fontId="15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5" fillId="8" borderId="0" applyNumberFormat="0" applyBorder="0" applyAlignment="0" applyProtection="0"/>
    <xf numFmtId="0" fontId="17" fillId="0" borderId="0" applyFont="0" applyFill="0" applyBorder="0" applyAlignment="0" applyProtection="0"/>
    <xf numFmtId="0" fontId="15" fillId="14" borderId="0" applyNumberFormat="0" applyBorder="0" applyAlignment="0" applyProtection="0"/>
    <xf numFmtId="177" fontId="17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  <xf numFmtId="190" fontId="17" fillId="0" borderId="0" applyFont="0" applyFill="0" applyBorder="0" applyAlignment="0" applyProtection="0"/>
    <xf numFmtId="0" fontId="1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9" fillId="9" borderId="0" applyNumberFormat="0" applyBorder="0" applyAlignment="0" applyProtection="0"/>
    <xf numFmtId="182" fontId="17" fillId="0" borderId="0" applyFont="0" applyFill="0" applyBorder="0" applyAlignment="0" applyProtection="0"/>
    <xf numFmtId="184" fontId="13" fillId="0" borderId="0"/>
    <xf numFmtId="18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185" fontId="13" fillId="0" borderId="0"/>
    <xf numFmtId="15" fontId="18" fillId="0" borderId="0"/>
    <xf numFmtId="187" fontId="13" fillId="0" borderId="0"/>
    <xf numFmtId="38" fontId="24" fillId="5" borderId="0" applyNumberFormat="0" applyBorder="0" applyAlignment="0" applyProtection="0"/>
    <xf numFmtId="0" fontId="25" fillId="0" borderId="7" applyNumberFormat="0" applyAlignment="0" applyProtection="0">
      <alignment horizontal="left" vertical="center"/>
    </xf>
    <xf numFmtId="0" fontId="25" fillId="0" borderId="8">
      <alignment horizontal="left" vertical="center"/>
    </xf>
    <xf numFmtId="10" fontId="24" fillId="6" borderId="3" applyNumberFormat="0" applyBorder="0" applyAlignment="0" applyProtection="0"/>
    <xf numFmtId="188" fontId="27" fillId="16" borderId="0"/>
    <xf numFmtId="188" fontId="26" fillId="15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3" fillId="0" borderId="0"/>
    <xf numFmtId="37" fontId="22" fillId="0" borderId="0"/>
    <xf numFmtId="181" fontId="17" fillId="0" borderId="0"/>
    <xf numFmtId="0" fontId="20" fillId="0" borderId="0"/>
    <xf numFmtId="14" fontId="16" fillId="0" borderId="0">
      <alignment horizontal="center" wrapText="1"/>
      <protection locked="0"/>
    </xf>
    <xf numFmtId="3" fontId="18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13" fontId="17" fillId="0" borderId="0" applyFont="0" applyFill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1" fillId="0" borderId="9">
      <alignment horizontal="center"/>
    </xf>
    <xf numFmtId="0" fontId="18" fillId="22" borderId="0" applyNumberFormat="0" applyFont="0" applyBorder="0" applyAlignment="0" applyProtection="0"/>
    <xf numFmtId="0" fontId="32" fillId="23" borderId="10">
      <protection locked="0"/>
    </xf>
    <xf numFmtId="0" fontId="33" fillId="0" borderId="0"/>
    <xf numFmtId="0" fontId="32" fillId="23" borderId="10">
      <protection locked="0"/>
    </xf>
    <xf numFmtId="0" fontId="32" fillId="23" borderId="10">
      <protection locked="0"/>
    </xf>
    <xf numFmtId="192" fontId="17" fillId="0" borderId="0" applyFont="0" applyFill="0" applyBorder="0" applyAlignment="0" applyProtection="0"/>
    <xf numFmtId="0" fontId="17" fillId="0" borderId="2" applyNumberFormat="0" applyFill="0" applyProtection="0">
      <alignment horizontal="right"/>
    </xf>
    <xf numFmtId="0" fontId="34" fillId="0" borderId="2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30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3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14" borderId="0" applyNumberFormat="0" applyBorder="0" applyAlignment="0" applyProtection="0"/>
    <xf numFmtId="0" fontId="29" fillId="0" borderId="6" applyNumberFormat="0" applyFill="0" applyProtection="0">
      <alignment horizontal="left"/>
    </xf>
    <xf numFmtId="0" fontId="18" fillId="0" borderId="0"/>
    <xf numFmtId="41" fontId="40" fillId="0" borderId="0" applyFont="0" applyFill="0" applyBorder="0" applyAlignment="0" applyProtection="0"/>
    <xf numFmtId="4" fontId="18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7" fillId="0" borderId="2" applyNumberFormat="0" applyFill="0" applyProtection="0">
      <alignment horizontal="left"/>
    </xf>
    <xf numFmtId="1" fontId="17" fillId="0" borderId="6" applyFill="0" applyProtection="0">
      <alignment horizontal="center"/>
    </xf>
    <xf numFmtId="0" fontId="18" fillId="0" borderId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86" fontId="1" fillId="0" borderId="0" xfId="0" applyNumberFormat="1" applyFont="1" applyAlignment="1" applyProtection="1">
      <alignment horizontal="right"/>
      <protection locked="0"/>
    </xf>
    <xf numFmtId="194" fontId="1" fillId="0" borderId="0" xfId="0" applyNumberFormat="1" applyFont="1" applyAlignment="1" applyProtection="1">
      <alignment horizontal="right"/>
      <protection locked="0"/>
    </xf>
    <xf numFmtId="0" fontId="5" fillId="2" borderId="3" xfId="0" applyNumberFormat="1" applyFont="1" applyFill="1" applyBorder="1" applyAlignment="1" applyProtection="1">
      <alignment horizontal="left" vertical="center"/>
    </xf>
    <xf numFmtId="186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4" fontId="0" fillId="0" borderId="0" xfId="0" applyNumberFormat="1" applyAlignment="1" applyProtection="1">
      <alignment horizontal="right"/>
      <protection locked="0"/>
    </xf>
    <xf numFmtId="197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199" fontId="5" fillId="0" borderId="3" xfId="3" applyNumberFormat="1" applyFont="1" applyBorder="1" applyAlignment="1" applyProtection="1">
      <alignment horizontal="right"/>
    </xf>
    <xf numFmtId="0" fontId="8" fillId="3" borderId="3" xfId="0" applyNumberFormat="1" applyFont="1" applyFill="1" applyBorder="1" applyAlignment="1" applyProtection="1">
      <alignment horizontal="left" vertical="center"/>
    </xf>
    <xf numFmtId="199" fontId="6" fillId="0" borderId="3" xfId="3" applyNumberFormat="1" applyFont="1" applyBorder="1" applyAlignment="1" applyProtection="1">
      <alignment horizontal="right"/>
      <protection locked="0"/>
    </xf>
    <xf numFmtId="0" fontId="4" fillId="3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43" fontId="6" fillId="0" borderId="3" xfId="3" applyNumberFormat="1" applyFont="1" applyBorder="1" applyAlignment="1" applyProtection="1">
      <alignment horizontal="right"/>
      <protection locked="0"/>
    </xf>
    <xf numFmtId="0" fontId="4" fillId="3" borderId="4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199" fontId="6" fillId="0" borderId="3" xfId="3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97" fontId="2" fillId="0" borderId="3" xfId="0" applyNumberFormat="1" applyFont="1" applyBorder="1" applyAlignment="1" applyProtection="1">
      <alignment horizontal="center" vertical="distributed"/>
      <protection locked="0"/>
    </xf>
    <xf numFmtId="189" fontId="6" fillId="0" borderId="3" xfId="6" applyNumberFormat="1" applyFont="1" applyBorder="1" applyAlignment="1" applyProtection="1">
      <alignment horizontal="right"/>
    </xf>
    <xf numFmtId="189" fontId="5" fillId="0" borderId="3" xfId="6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96" fontId="1" fillId="0" borderId="0" xfId="0" applyNumberFormat="1" applyFont="1" applyAlignment="1" applyProtection="1">
      <alignment horizontal="right"/>
      <protection locked="0"/>
    </xf>
    <xf numFmtId="197" fontId="1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6" fontId="9" fillId="0" borderId="0" xfId="0" applyNumberFormat="1" applyFont="1" applyFill="1" applyBorder="1" applyAlignment="1" applyProtection="1">
      <alignment horizontal="right"/>
      <protection locked="0"/>
    </xf>
    <xf numFmtId="186" fontId="1" fillId="0" borderId="0" xfId="0" applyNumberFormat="1" applyFont="1" applyBorder="1" applyAlignment="1" applyProtection="1">
      <alignment horizontal="right"/>
      <protection locked="0"/>
    </xf>
    <xf numFmtId="196" fontId="0" fillId="0" borderId="0" xfId="0" applyNumberFormat="1" applyFont="1" applyFill="1" applyBorder="1" applyAlignment="1" applyProtection="1">
      <alignment horizontal="right"/>
      <protection locked="0"/>
    </xf>
    <xf numFmtId="196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186" fontId="11" fillId="0" borderId="3" xfId="3" applyNumberFormat="1" applyFont="1" applyBorder="1" applyAlignment="1" applyProtection="1">
      <alignment horizontal="right"/>
    </xf>
    <xf numFmtId="186" fontId="11" fillId="0" borderId="3" xfId="3" applyNumberFormat="1" applyFont="1" applyBorder="1" applyAlignment="1" applyProtection="1">
      <alignment horizontal="right" vertical="center"/>
    </xf>
    <xf numFmtId="195" fontId="12" fillId="0" borderId="3" xfId="6" applyNumberFormat="1" applyFont="1" applyFill="1" applyBorder="1" applyAlignment="1" applyProtection="1">
      <alignment horizontal="right" vertical="center"/>
      <protection locked="0"/>
    </xf>
    <xf numFmtId="186" fontId="11" fillId="0" borderId="2" xfId="0" applyNumberFormat="1" applyFont="1" applyBorder="1" applyAlignment="1" applyProtection="1">
      <alignment horizontal="right" vertical="center"/>
      <protection locked="0"/>
    </xf>
    <xf numFmtId="193" fontId="11" fillId="0" borderId="2" xfId="0" applyNumberFormat="1" applyFont="1" applyBorder="1" applyAlignment="1" applyProtection="1">
      <alignment horizontal="right" vertical="center"/>
      <protection locked="0"/>
    </xf>
    <xf numFmtId="0" fontId="4" fillId="2" borderId="3" xfId="0" applyNumberFormat="1" applyFont="1" applyFill="1" applyBorder="1" applyAlignment="1" applyProtection="1">
      <alignment vertical="center" wrapText="1"/>
    </xf>
    <xf numFmtId="186" fontId="11" fillId="2" borderId="3" xfId="0" applyNumberFormat="1" applyFont="1" applyFill="1" applyBorder="1" applyAlignment="1" applyProtection="1">
      <alignment horizontal="right" vertical="center"/>
    </xf>
    <xf numFmtId="186" fontId="12" fillId="0" borderId="3" xfId="3" applyNumberFormat="1" applyFont="1" applyBorder="1" applyAlignment="1" applyProtection="1">
      <alignment horizontal="right" vertical="center"/>
      <protection locked="0"/>
    </xf>
    <xf numFmtId="186" fontId="12" fillId="0" borderId="2" xfId="0" applyNumberFormat="1" applyFont="1" applyBorder="1" applyAlignment="1" applyProtection="1">
      <alignment horizontal="right" vertical="center"/>
      <protection locked="0"/>
    </xf>
    <xf numFmtId="193" fontId="12" fillId="0" borderId="2" xfId="0" applyNumberFormat="1" applyFont="1" applyBorder="1" applyAlignment="1" applyProtection="1">
      <alignment horizontal="right" vertical="center"/>
      <protection locked="0"/>
    </xf>
    <xf numFmtId="193" fontId="12" fillId="0" borderId="3" xfId="3" applyNumberFormat="1" applyFont="1" applyBorder="1" applyAlignment="1" applyProtection="1">
      <alignment horizontal="right" vertical="center"/>
    </xf>
    <xf numFmtId="186" fontId="12" fillId="0" borderId="3" xfId="3" applyNumberFormat="1" applyFont="1" applyBorder="1" applyAlignment="1" applyProtection="1">
      <alignment horizontal="right"/>
      <protection locked="0"/>
    </xf>
    <xf numFmtId="0" fontId="13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196" fontId="12" fillId="0" borderId="3" xfId="3" applyNumberFormat="1" applyFont="1" applyBorder="1" applyAlignment="1" applyProtection="1">
      <alignment horizontal="right" vertical="center"/>
      <protection locked="0"/>
    </xf>
    <xf numFmtId="186" fontId="12" fillId="0" borderId="3" xfId="3" applyNumberFormat="1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193" fontId="12" fillId="0" borderId="3" xfId="3" applyNumberFormat="1" applyFont="1" applyBorder="1" applyAlignment="1" applyProtection="1">
      <alignment horizontal="right" vertical="center"/>
      <protection locked="0"/>
    </xf>
    <xf numFmtId="0" fontId="7" fillId="2" borderId="3" xfId="0" applyNumberFormat="1" applyFont="1" applyFill="1" applyBorder="1" applyAlignment="1" applyProtection="1">
      <alignment vertical="center" wrapText="1"/>
    </xf>
    <xf numFmtId="186" fontId="11" fillId="2" borderId="2" xfId="0" applyNumberFormat="1" applyFont="1" applyFill="1" applyBorder="1" applyAlignment="1" applyProtection="1">
      <alignment horizontal="right" vertical="center"/>
    </xf>
    <xf numFmtId="197" fontId="9" fillId="0" borderId="0" xfId="0" applyNumberFormat="1" applyFont="1" applyFill="1" applyBorder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center"/>
      <protection locked="0"/>
    </xf>
    <xf numFmtId="189" fontId="11" fillId="0" borderId="3" xfId="3" applyNumberFormat="1" applyFont="1" applyBorder="1" applyAlignment="1" applyProtection="1">
      <alignment horizontal="right" vertical="center"/>
    </xf>
    <xf numFmtId="186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189" fontId="12" fillId="0" borderId="3" xfId="3" applyNumberFormat="1" applyFont="1" applyBorder="1" applyAlignment="1" applyProtection="1">
      <alignment horizontal="right" vertical="center"/>
    </xf>
    <xf numFmtId="186" fontId="0" fillId="0" borderId="0" xfId="0" applyNumberFormat="1" applyFont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right"/>
      <protection locked="0"/>
    </xf>
    <xf numFmtId="0" fontId="43" fillId="3" borderId="4" xfId="0" applyNumberFormat="1" applyFont="1" applyFill="1" applyBorder="1" applyAlignment="1" applyProtection="1">
      <alignment horizontal="left" vertical="center"/>
    </xf>
    <xf numFmtId="0" fontId="47" fillId="2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194" fontId="0" fillId="0" borderId="3" xfId="0" applyNumberFormat="1" applyBorder="1" applyAlignment="1" applyProtection="1">
      <alignment horizontal="right"/>
      <protection locked="0"/>
    </xf>
    <xf numFmtId="197" fontId="0" fillId="0" borderId="3" xfId="0" applyNumberFormat="1" applyBorder="1" applyAlignment="1" applyProtection="1">
      <alignment horizontal="right"/>
      <protection locked="0"/>
    </xf>
    <xf numFmtId="186" fontId="6" fillId="0" borderId="3" xfId="3" applyNumberFormat="1" applyFont="1" applyBorder="1" applyAlignment="1" applyProtection="1">
      <alignment horizontal="right"/>
      <protection locked="0"/>
    </xf>
    <xf numFmtId="186" fontId="6" fillId="0" borderId="3" xfId="3" applyNumberFormat="1" applyFont="1" applyBorder="1" applyAlignment="1" applyProtection="1">
      <alignment horizontal="right"/>
    </xf>
    <xf numFmtId="186" fontId="5" fillId="0" borderId="3" xfId="3" applyNumberFormat="1" applyFont="1" applyBorder="1" applyAlignment="1" applyProtection="1">
      <alignment horizontal="right"/>
    </xf>
    <xf numFmtId="186" fontId="0" fillId="0" borderId="3" xfId="0" applyNumberFormat="1" applyBorder="1" applyAlignment="1" applyProtection="1">
      <alignment horizontal="right"/>
      <protection locked="0"/>
    </xf>
    <xf numFmtId="200" fontId="0" fillId="0" borderId="0" xfId="0" applyNumberFormat="1" applyFont="1" applyAlignment="1" applyProtection="1">
      <alignment horizontal="right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6" fontId="2" fillId="0" borderId="4" xfId="0" applyNumberFormat="1" applyFont="1" applyBorder="1" applyAlignment="1" applyProtection="1">
      <alignment horizontal="center" vertical="center" wrapText="1"/>
      <protection locked="0"/>
    </xf>
    <xf numFmtId="186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distributed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186" fontId="2" fillId="0" borderId="1" xfId="0" applyNumberFormat="1" applyFont="1" applyBorder="1" applyAlignment="1" applyProtection="1">
      <alignment horizontal="center" vertical="distributed"/>
      <protection locked="0"/>
    </xf>
    <xf numFmtId="186" fontId="2" fillId="0" borderId="2" xfId="0" applyNumberFormat="1" applyFont="1" applyBorder="1" applyAlignment="1" applyProtection="1">
      <alignment horizontal="center" vertical="distributed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distributed"/>
      <protection locked="0"/>
    </xf>
    <xf numFmtId="0" fontId="2" fillId="0" borderId="5" xfId="0" applyFont="1" applyBorder="1" applyAlignment="1" applyProtection="1">
      <alignment horizontal="center" vertical="distributed"/>
      <protection locked="0"/>
    </xf>
    <xf numFmtId="0" fontId="0" fillId="0" borderId="2" xfId="0" applyBorder="1" applyAlignment="1">
      <alignment horizontal="center" vertical="center" wrapText="1"/>
    </xf>
    <xf numFmtId="194" fontId="2" fillId="0" borderId="1" xfId="0" applyNumberFormat="1" applyFont="1" applyBorder="1" applyAlignment="1" applyProtection="1">
      <alignment horizontal="center" vertical="center" wrapText="1"/>
      <protection locked="0"/>
    </xf>
    <xf numFmtId="194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08">
    <cellStyle name="_20100326高清市院遂宁检察院1080P配置清单26日改" xfId="13"/>
    <cellStyle name="_Book1" xfId="16"/>
    <cellStyle name="_Book1_1" xfId="11"/>
    <cellStyle name="_Book1_2" xfId="18"/>
    <cellStyle name="_ET_STYLE_NoName_00_" xfId="10"/>
    <cellStyle name="_ET_STYLE_NoName_00__Book1" xfId="7"/>
    <cellStyle name="_ET_STYLE_NoName_00__Book1_1" xfId="19"/>
    <cellStyle name="_ET_STYLE_NoName_00__Sheet3" xfId="8"/>
    <cellStyle name="_弱电系统设备配置报价清单" xfId="15"/>
    <cellStyle name="0,0_x000d_&#10;NA_x000d_&#10;" xfId="21"/>
    <cellStyle name="6mal" xfId="12"/>
    <cellStyle name="Accent1" xfId="22"/>
    <cellStyle name="Accent1 - 20%" xfId="20"/>
    <cellStyle name="Accent1 - 40%" xfId="23"/>
    <cellStyle name="Accent1 - 60%" xfId="24"/>
    <cellStyle name="Accent2" xfId="25"/>
    <cellStyle name="Accent2 - 20%" xfId="17"/>
    <cellStyle name="Accent2 - 40%" xfId="2"/>
    <cellStyle name="Accent2 - 60%" xfId="5"/>
    <cellStyle name="Accent3" xfId="26"/>
    <cellStyle name="Accent3 - 20%" xfId="27"/>
    <cellStyle name="Accent3 - 40%" xfId="29"/>
    <cellStyle name="Accent3 - 60%" xfId="31"/>
    <cellStyle name="Accent4" xfId="32"/>
    <cellStyle name="Accent4 - 20%" xfId="33"/>
    <cellStyle name="Accent4 - 40%" xfId="34"/>
    <cellStyle name="Accent4 - 60%" xfId="35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1"/>
    <cellStyle name="Comma [0]_!!!GO" xfId="45"/>
    <cellStyle name="comma zerodec" xfId="46"/>
    <cellStyle name="Comma_!!!GO" xfId="47"/>
    <cellStyle name="Currency [0]_!!!GO" xfId="48"/>
    <cellStyle name="Currency_!!!GO" xfId="49"/>
    <cellStyle name="Currency1" xfId="52"/>
    <cellStyle name="Date" xfId="53"/>
    <cellStyle name="Dollar (zero dec)" xfId="54"/>
    <cellStyle name="Grey" xfId="55"/>
    <cellStyle name="Header1" xfId="56"/>
    <cellStyle name="Header2" xfId="57"/>
    <cellStyle name="Input [yellow]" xfId="58"/>
    <cellStyle name="Input Cells" xfId="59"/>
    <cellStyle name="Linked Cells" xfId="60"/>
    <cellStyle name="Millares [0]_96 Risk" xfId="61"/>
    <cellStyle name="Millares_96 Risk" xfId="62"/>
    <cellStyle name="Milliers [0]_!!!GO" xfId="63"/>
    <cellStyle name="Milliers_!!!GO" xfId="28"/>
    <cellStyle name="Moneda [0]_96 Risk" xfId="64"/>
    <cellStyle name="Moneda_96 Risk" xfId="65"/>
    <cellStyle name="Mon閠aire [0]_!!!GO" xfId="30"/>
    <cellStyle name="Mon閠aire_!!!GO" xfId="66"/>
    <cellStyle name="New Times Roman" xfId="67"/>
    <cellStyle name="no dec" xfId="68"/>
    <cellStyle name="Normal - Style1" xfId="69"/>
    <cellStyle name="Normal_!!!GO" xfId="70"/>
    <cellStyle name="per.style" xfId="71"/>
    <cellStyle name="Percent [2]" xfId="73"/>
    <cellStyle name="Percent_!!!GO" xfId="74"/>
    <cellStyle name="Pourcentage_pldt" xfId="75"/>
    <cellStyle name="PSChar" xfId="14"/>
    <cellStyle name="PSDate" xfId="76"/>
    <cellStyle name="PSDec" xfId="77"/>
    <cellStyle name="PSHeading" xfId="78"/>
    <cellStyle name="PSInt" xfId="72"/>
    <cellStyle name="PSSpacer" xfId="79"/>
    <cellStyle name="sstot" xfId="80"/>
    <cellStyle name="Standard_AREAS" xfId="81"/>
    <cellStyle name="t" xfId="82"/>
    <cellStyle name="t_HVAC Equipment (3)" xfId="83"/>
    <cellStyle name="百分比" xfId="6" builtinId="5"/>
    <cellStyle name="捠壿 [0.00]_Region Orders (2)" xfId="36"/>
    <cellStyle name="捠壿_Region Orders (2)" xfId="84"/>
    <cellStyle name="编号" xfId="85"/>
    <cellStyle name="标题1" xfId="86"/>
    <cellStyle name="表标题" xfId="87"/>
    <cellStyle name="部门" xfId="88"/>
    <cellStyle name="差_Book1" xfId="90"/>
    <cellStyle name="常规" xfId="0" builtinId="0"/>
    <cellStyle name="常规 5 2" xfId="9"/>
    <cellStyle name="超级链接" xfId="91"/>
    <cellStyle name="分级显示行_1_Book1" xfId="92"/>
    <cellStyle name="分级显示列_1_Book1" xfId="50"/>
    <cellStyle name="好_Book1" xfId="94"/>
    <cellStyle name="后继超级链接" xfId="93"/>
    <cellStyle name="借出原因" xfId="95"/>
    <cellStyle name="普通_97-917" xfId="96"/>
    <cellStyle name="千分位[0]_laroux" xfId="97"/>
    <cellStyle name="千分位_97-917" xfId="98"/>
    <cellStyle name="千位[0]_ 方正PC" xfId="99"/>
    <cellStyle name="千位_ 方正PC" xfId="100"/>
    <cellStyle name="千位分隔" xfId="3" builtinId="3"/>
    <cellStyle name="强调 1" xfId="101"/>
    <cellStyle name="强调 2" xfId="102"/>
    <cellStyle name="强调 3" xfId="89"/>
    <cellStyle name="日期" xfId="4"/>
    <cellStyle name="商品名称" xfId="103"/>
    <cellStyle name="数量" xfId="104"/>
    <cellStyle name="样式 1" xfId="51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SW-TEO"/>
      <sheetName val="中央"/>
      <sheetName val="Toolbox"/>
      <sheetName val="国家"/>
      <sheetName val="Financ. 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workbookViewId="0">
      <pane xSplit="1" ySplit="4" topLeftCell="B5" activePane="bottomRight" state="frozenSplit"/>
      <selection pane="topRight"/>
      <selection pane="bottomLeft"/>
      <selection pane="bottomRight" activeCell="M34" sqref="M34"/>
    </sheetView>
  </sheetViews>
  <sheetFormatPr defaultColWidth="9" defaultRowHeight="14.25"/>
  <cols>
    <col min="1" max="1" width="30.625" style="1" customWidth="1"/>
    <col min="2" max="2" width="9.125" style="1" customWidth="1"/>
    <col min="3" max="3" width="12" style="3" customWidth="1"/>
    <col min="4" max="4" width="11.75" style="3" customWidth="1"/>
    <col min="5" max="5" width="12.75" style="3" customWidth="1"/>
    <col min="6" max="6" width="10.125" style="3" customWidth="1"/>
    <col min="7" max="7" width="11.625" style="3" customWidth="1"/>
    <col min="8" max="8" width="11.25" style="31" customWidth="1"/>
    <col min="9" max="9" width="10.75" style="32" customWidth="1"/>
    <col min="10" max="12" width="9" style="3"/>
    <col min="13" max="13" width="10.5" style="3" bestFit="1" customWidth="1"/>
    <col min="14" max="14" width="9" style="3"/>
    <col min="15" max="16" width="9" style="4"/>
    <col min="17" max="16384" width="9" style="1"/>
  </cols>
  <sheetData>
    <row r="1" spans="1:16" ht="25.5" customHeight="1">
      <c r="A1" s="81" t="s">
        <v>72</v>
      </c>
      <c r="B1" s="82"/>
      <c r="C1" s="82"/>
      <c r="D1" s="82"/>
      <c r="E1" s="82"/>
      <c r="F1" s="82"/>
      <c r="G1" s="82"/>
      <c r="H1" s="82"/>
      <c r="I1" s="82"/>
    </row>
    <row r="2" spans="1:16" ht="25.5" customHeight="1">
      <c r="A2" s="33"/>
      <c r="B2" s="34"/>
      <c r="C2" s="35"/>
      <c r="D2" s="35"/>
      <c r="E2" s="35"/>
      <c r="F2" s="35"/>
      <c r="G2" s="36"/>
      <c r="H2" s="37" t="s">
        <v>0</v>
      </c>
      <c r="I2" s="62"/>
    </row>
    <row r="3" spans="1:16" s="2" customFormat="1" ht="15" customHeight="1">
      <c r="A3" s="85" t="s">
        <v>1</v>
      </c>
      <c r="B3" s="87" t="s">
        <v>2</v>
      </c>
      <c r="C3" s="89" t="s">
        <v>3</v>
      </c>
      <c r="D3" s="89" t="s">
        <v>4</v>
      </c>
      <c r="E3" s="89" t="s">
        <v>5</v>
      </c>
      <c r="F3" s="89" t="s">
        <v>6</v>
      </c>
      <c r="G3" s="89" t="s">
        <v>7</v>
      </c>
      <c r="H3" s="83" t="s">
        <v>8</v>
      </c>
      <c r="I3" s="84"/>
      <c r="J3" s="6"/>
      <c r="K3" s="6"/>
      <c r="L3" s="6"/>
      <c r="M3" s="6"/>
      <c r="N3" s="6"/>
      <c r="O3" s="63"/>
      <c r="P3" s="63"/>
    </row>
    <row r="4" spans="1:16" s="2" customFormat="1" ht="15" customHeight="1">
      <c r="A4" s="86"/>
      <c r="B4" s="88"/>
      <c r="C4" s="90"/>
      <c r="D4" s="90"/>
      <c r="E4" s="90"/>
      <c r="F4" s="90"/>
      <c r="G4" s="90"/>
      <c r="H4" s="38" t="s">
        <v>9</v>
      </c>
      <c r="I4" s="27" t="s">
        <v>10</v>
      </c>
      <c r="J4" s="6"/>
      <c r="K4" s="6"/>
      <c r="L4" s="6"/>
      <c r="M4" s="6"/>
      <c r="N4" s="6"/>
      <c r="O4" s="63"/>
      <c r="P4" s="63"/>
    </row>
    <row r="5" spans="1:16" s="30" customFormat="1" ht="21.75" customHeight="1">
      <c r="A5" s="39" t="s">
        <v>11</v>
      </c>
      <c r="B5" s="40">
        <v>100</v>
      </c>
      <c r="C5" s="41">
        <f>C6+C38</f>
        <v>121350</v>
      </c>
      <c r="D5" s="41">
        <f>D6+D38</f>
        <v>6703</v>
      </c>
      <c r="E5" s="42">
        <f>E6+E38</f>
        <v>6703</v>
      </c>
      <c r="F5" s="43">
        <f>IF(C5&lt;&gt;0,ROUND(E5/C5,4)*100,0)</f>
        <v>5.52</v>
      </c>
      <c r="G5" s="44">
        <f>G6+G38</f>
        <v>7470</v>
      </c>
      <c r="H5" s="45">
        <f>E5-G5</f>
        <v>-767</v>
      </c>
      <c r="I5" s="64">
        <f t="shared" ref="I5:I37" si="0">H5/G5*100</f>
        <v>-10.267737617135207</v>
      </c>
      <c r="J5" s="65"/>
      <c r="K5" s="65"/>
      <c r="L5" s="65"/>
      <c r="M5" s="65"/>
      <c r="N5" s="65"/>
      <c r="O5" s="66"/>
      <c r="P5" s="66"/>
    </row>
    <row r="6" spans="1:16" s="30" customFormat="1" ht="21.75" customHeight="1">
      <c r="A6" s="5" t="s">
        <v>12</v>
      </c>
      <c r="B6" s="40">
        <v>200</v>
      </c>
      <c r="C6" s="41">
        <f>C7+C24</f>
        <v>81350</v>
      </c>
      <c r="D6" s="41">
        <f>D7+D24</f>
        <v>6423</v>
      </c>
      <c r="E6" s="42">
        <f>E7+E24</f>
        <v>6423</v>
      </c>
      <c r="F6" s="43">
        <f>IF(C6&lt;&gt;0,ROUND(E6/C6,4)*100,0)</f>
        <v>7.9</v>
      </c>
      <c r="G6" s="44">
        <f>G7+G24</f>
        <v>7458</v>
      </c>
      <c r="H6" s="45">
        <f t="shared" ref="H6:H38" si="1">E6-G6</f>
        <v>-1035</v>
      </c>
      <c r="I6" s="64">
        <f t="shared" si="0"/>
        <v>-13.877715205148833</v>
      </c>
      <c r="J6" s="65"/>
      <c r="K6" s="65"/>
      <c r="L6" s="65"/>
      <c r="M6" s="65"/>
      <c r="N6" s="65"/>
      <c r="O6" s="66"/>
      <c r="P6" s="66"/>
    </row>
    <row r="7" spans="1:16" s="30" customFormat="1" ht="21.75" customHeight="1">
      <c r="A7" s="5" t="s">
        <v>13</v>
      </c>
      <c r="B7" s="40"/>
      <c r="C7" s="41">
        <f>SUM(C8:C23)</f>
        <v>50440</v>
      </c>
      <c r="D7" s="41">
        <f>SUM(D8:D23)</f>
        <v>6057</v>
      </c>
      <c r="E7" s="42">
        <f>SUM(E8:E23)</f>
        <v>6057</v>
      </c>
      <c r="F7" s="43">
        <f>IF(C7&lt;&gt;0,ROUND(E7/C7,4)*100,0)</f>
        <v>12.01</v>
      </c>
      <c r="G7" s="44">
        <f>SUM(G8:G23)</f>
        <v>6706</v>
      </c>
      <c r="H7" s="45">
        <f t="shared" si="1"/>
        <v>-649</v>
      </c>
      <c r="I7" s="64">
        <f t="shared" si="0"/>
        <v>-9.6779003877124961</v>
      </c>
      <c r="J7" s="65"/>
      <c r="K7" s="65"/>
      <c r="L7" s="65"/>
      <c r="M7" s="65"/>
      <c r="N7" s="65"/>
      <c r="O7" s="66"/>
      <c r="P7" s="66"/>
    </row>
    <row r="8" spans="1:16" s="12" customFormat="1" ht="21.75" customHeight="1">
      <c r="A8" s="46" t="s">
        <v>14</v>
      </c>
      <c r="B8" s="40">
        <v>201</v>
      </c>
      <c r="C8" s="47">
        <v>20460</v>
      </c>
      <c r="D8" s="48">
        <v>2301</v>
      </c>
      <c r="E8" s="48">
        <v>2301</v>
      </c>
      <c r="F8" s="43">
        <f>IF(C8&lt;&gt;0,ROUND(E8/C8,4)*100,0)</f>
        <v>11.25</v>
      </c>
      <c r="G8" s="48">
        <v>4081</v>
      </c>
      <c r="H8" s="50">
        <f t="shared" si="1"/>
        <v>-1780</v>
      </c>
      <c r="I8" s="67">
        <f t="shared" si="0"/>
        <v>-43.616760597892672</v>
      </c>
      <c r="J8" s="68"/>
      <c r="K8" s="68"/>
      <c r="L8" s="68"/>
      <c r="M8" s="68"/>
      <c r="N8" s="68"/>
      <c r="O8" s="69"/>
      <c r="P8" s="69"/>
    </row>
    <row r="9" spans="1:16" s="12" customFormat="1" ht="21.75" customHeight="1">
      <c r="A9" s="46" t="s">
        <v>15</v>
      </c>
      <c r="B9" s="40">
        <v>203</v>
      </c>
      <c r="C9" s="47">
        <v>1500</v>
      </c>
      <c r="D9" s="48">
        <v>314</v>
      </c>
      <c r="E9" s="48">
        <v>314</v>
      </c>
      <c r="F9" s="43">
        <f t="shared" ref="F9:F38" si="2">IF(C9&lt;&gt;0,ROUND(E9/C9,4)*100,0)</f>
        <v>20.93</v>
      </c>
      <c r="G9" s="48">
        <v>490</v>
      </c>
      <c r="H9" s="50">
        <f t="shared" si="1"/>
        <v>-176</v>
      </c>
      <c r="I9" s="67">
        <f t="shared" si="0"/>
        <v>-35.918367346938773</v>
      </c>
      <c r="J9" s="68"/>
      <c r="K9" s="68"/>
      <c r="L9" s="68"/>
      <c r="M9" s="68"/>
      <c r="N9" s="68"/>
      <c r="O9" s="69"/>
      <c r="P9" s="69"/>
    </row>
    <row r="10" spans="1:16" s="12" customFormat="1" ht="21.75" customHeight="1">
      <c r="A10" s="46" t="s">
        <v>16</v>
      </c>
      <c r="B10" s="40">
        <v>204</v>
      </c>
      <c r="C10" s="47"/>
      <c r="D10" s="48"/>
      <c r="E10" s="48"/>
      <c r="F10" s="43">
        <f t="shared" si="2"/>
        <v>0</v>
      </c>
      <c r="G10" s="48"/>
      <c r="H10" s="50">
        <f t="shared" si="1"/>
        <v>0</v>
      </c>
      <c r="I10" s="67"/>
      <c r="J10" s="68"/>
      <c r="K10" s="68"/>
      <c r="L10" s="68"/>
      <c r="M10" s="68"/>
      <c r="N10" s="68"/>
      <c r="O10" s="69"/>
      <c r="P10" s="69"/>
    </row>
    <row r="11" spans="1:16" s="12" customFormat="1" ht="21.75" customHeight="1">
      <c r="A11" s="46" t="s">
        <v>17</v>
      </c>
      <c r="B11" s="40">
        <v>205</v>
      </c>
      <c r="C11" s="47">
        <v>690</v>
      </c>
      <c r="D11" s="48">
        <v>218</v>
      </c>
      <c r="E11" s="48">
        <v>218</v>
      </c>
      <c r="F11" s="43">
        <f t="shared" si="2"/>
        <v>31.59</v>
      </c>
      <c r="G11" s="48">
        <v>167</v>
      </c>
      <c r="H11" s="50">
        <f t="shared" si="1"/>
        <v>51</v>
      </c>
      <c r="I11" s="67">
        <f t="shared" si="0"/>
        <v>30.538922155688624</v>
      </c>
      <c r="J11" s="68"/>
      <c r="K11" s="68"/>
      <c r="L11" s="68"/>
      <c r="M11" s="68"/>
      <c r="N11" s="68"/>
      <c r="O11" s="69"/>
      <c r="P11" s="69"/>
    </row>
    <row r="12" spans="1:16" s="12" customFormat="1" ht="21.75" customHeight="1">
      <c r="A12" s="46" t="s">
        <v>18</v>
      </c>
      <c r="B12" s="40">
        <v>206</v>
      </c>
      <c r="C12" s="47">
        <v>50</v>
      </c>
      <c r="D12" s="48">
        <v>4</v>
      </c>
      <c r="E12" s="48">
        <v>4</v>
      </c>
      <c r="F12" s="43">
        <f t="shared" si="2"/>
        <v>8</v>
      </c>
      <c r="G12" s="48">
        <v>6</v>
      </c>
      <c r="H12" s="50">
        <f t="shared" si="1"/>
        <v>-2</v>
      </c>
      <c r="I12" s="67">
        <f t="shared" si="0"/>
        <v>-33.333333333333329</v>
      </c>
      <c r="J12" s="68"/>
      <c r="K12" s="68"/>
      <c r="L12" s="68"/>
      <c r="M12" s="68"/>
      <c r="N12" s="68"/>
      <c r="O12" s="69"/>
      <c r="P12" s="69"/>
    </row>
    <row r="13" spans="1:16" s="12" customFormat="1" ht="21.75" customHeight="1">
      <c r="A13" s="46" t="s">
        <v>19</v>
      </c>
      <c r="B13" s="40">
        <v>208</v>
      </c>
      <c r="C13" s="47">
        <v>7800</v>
      </c>
      <c r="D13" s="48">
        <v>496</v>
      </c>
      <c r="E13" s="48">
        <v>496</v>
      </c>
      <c r="F13" s="43">
        <f t="shared" si="2"/>
        <v>6.36</v>
      </c>
      <c r="G13" s="48">
        <v>719</v>
      </c>
      <c r="H13" s="50">
        <f t="shared" si="1"/>
        <v>-223</v>
      </c>
      <c r="I13" s="67">
        <f t="shared" si="0"/>
        <v>-31.015299026425591</v>
      </c>
      <c r="J13" s="68"/>
      <c r="K13" s="68"/>
      <c r="L13" s="68"/>
      <c r="M13" s="68"/>
      <c r="N13" s="68"/>
      <c r="O13" s="69"/>
      <c r="P13" s="69"/>
    </row>
    <row r="14" spans="1:16" s="12" customFormat="1" ht="21.75" customHeight="1">
      <c r="A14" s="46" t="s">
        <v>20</v>
      </c>
      <c r="B14" s="40">
        <v>209</v>
      </c>
      <c r="C14" s="47">
        <v>3430</v>
      </c>
      <c r="D14" s="48">
        <v>103</v>
      </c>
      <c r="E14" s="48">
        <v>103</v>
      </c>
      <c r="F14" s="43">
        <f t="shared" si="2"/>
        <v>3</v>
      </c>
      <c r="G14" s="48">
        <v>135</v>
      </c>
      <c r="H14" s="50">
        <f t="shared" si="1"/>
        <v>-32</v>
      </c>
      <c r="I14" s="67">
        <f t="shared" si="0"/>
        <v>-23.703703703703706</v>
      </c>
      <c r="J14" s="68"/>
      <c r="K14" s="68"/>
      <c r="L14" s="68"/>
      <c r="M14" s="68"/>
      <c r="N14" s="68"/>
      <c r="O14" s="69"/>
      <c r="P14" s="69"/>
    </row>
    <row r="15" spans="1:16" s="12" customFormat="1" ht="21.75" customHeight="1">
      <c r="A15" s="46" t="s">
        <v>21</v>
      </c>
      <c r="B15" s="40">
        <v>210</v>
      </c>
      <c r="C15" s="47">
        <v>2300</v>
      </c>
      <c r="D15" s="48">
        <v>196</v>
      </c>
      <c r="E15" s="48">
        <v>196</v>
      </c>
      <c r="F15" s="43">
        <f t="shared" si="2"/>
        <v>8.52</v>
      </c>
      <c r="G15" s="48">
        <v>200</v>
      </c>
      <c r="H15" s="50">
        <f t="shared" si="1"/>
        <v>-4</v>
      </c>
      <c r="I15" s="67">
        <f t="shared" si="0"/>
        <v>-2</v>
      </c>
      <c r="J15" s="68"/>
      <c r="K15" s="68"/>
      <c r="L15" s="68"/>
      <c r="M15" s="68"/>
      <c r="N15" s="68"/>
      <c r="O15" s="69"/>
      <c r="P15" s="69"/>
    </row>
    <row r="16" spans="1:16" s="12" customFormat="1" ht="21.75" customHeight="1">
      <c r="A16" s="46" t="s">
        <v>22</v>
      </c>
      <c r="B16" s="40">
        <v>211</v>
      </c>
      <c r="C16" s="47">
        <v>2560</v>
      </c>
      <c r="D16" s="48"/>
      <c r="E16" s="48"/>
      <c r="F16" s="43">
        <f t="shared" si="2"/>
        <v>0</v>
      </c>
      <c r="G16" s="48">
        <v>7</v>
      </c>
      <c r="H16" s="50">
        <f t="shared" si="1"/>
        <v>-7</v>
      </c>
      <c r="I16" s="67">
        <f t="shared" si="0"/>
        <v>-100</v>
      </c>
      <c r="J16" s="68"/>
      <c r="K16" s="68"/>
      <c r="L16" s="68"/>
      <c r="M16" s="68"/>
      <c r="N16" s="68"/>
      <c r="O16" s="69"/>
      <c r="P16" s="69"/>
    </row>
    <row r="17" spans="1:16" s="12" customFormat="1" ht="21.75" customHeight="1">
      <c r="A17" s="46" t="s">
        <v>23</v>
      </c>
      <c r="B17" s="40">
        <v>212</v>
      </c>
      <c r="C17" s="47">
        <v>3100</v>
      </c>
      <c r="D17" s="48">
        <v>759</v>
      </c>
      <c r="E17" s="48">
        <v>759</v>
      </c>
      <c r="F17" s="43">
        <f t="shared" si="2"/>
        <v>24.48</v>
      </c>
      <c r="G17" s="48">
        <v>359</v>
      </c>
      <c r="H17" s="50">
        <f t="shared" si="1"/>
        <v>400</v>
      </c>
      <c r="I17" s="67">
        <f t="shared" si="0"/>
        <v>111.42061281337048</v>
      </c>
      <c r="J17" s="68"/>
      <c r="K17" s="68"/>
      <c r="L17" s="68"/>
      <c r="M17" s="68"/>
      <c r="N17" s="68"/>
      <c r="O17" s="69"/>
      <c r="P17" s="69"/>
    </row>
    <row r="18" spans="1:16" s="12" customFormat="1" ht="21.75" customHeight="1">
      <c r="A18" s="46" t="s">
        <v>24</v>
      </c>
      <c r="B18" s="40">
        <v>213</v>
      </c>
      <c r="C18" s="47">
        <v>1950</v>
      </c>
      <c r="D18" s="48">
        <v>251</v>
      </c>
      <c r="E18" s="48">
        <v>251</v>
      </c>
      <c r="F18" s="43">
        <f t="shared" si="2"/>
        <v>12.870000000000001</v>
      </c>
      <c r="G18" s="48">
        <v>191</v>
      </c>
      <c r="H18" s="50">
        <f t="shared" si="1"/>
        <v>60</v>
      </c>
      <c r="I18" s="67">
        <f t="shared" si="0"/>
        <v>31.413612565445025</v>
      </c>
      <c r="J18" s="68"/>
      <c r="K18" s="68"/>
      <c r="L18" s="68"/>
      <c r="M18" s="68"/>
      <c r="N18" s="68"/>
      <c r="O18" s="69"/>
      <c r="P18" s="69"/>
    </row>
    <row r="19" spans="1:16" s="12" customFormat="1" ht="21.75" customHeight="1">
      <c r="A19" s="46" t="s">
        <v>25</v>
      </c>
      <c r="B19" s="40">
        <v>214</v>
      </c>
      <c r="C19" s="47">
        <v>100</v>
      </c>
      <c r="D19" s="48"/>
      <c r="E19" s="48"/>
      <c r="F19" s="43">
        <f t="shared" si="2"/>
        <v>0</v>
      </c>
      <c r="G19" s="48"/>
      <c r="H19" s="51">
        <f t="shared" si="1"/>
        <v>0</v>
      </c>
      <c r="I19" s="67"/>
      <c r="J19" s="68"/>
      <c r="K19" s="68"/>
      <c r="L19" s="68"/>
      <c r="M19" s="68"/>
      <c r="N19" s="68"/>
      <c r="O19" s="69"/>
      <c r="P19" s="69"/>
    </row>
    <row r="20" spans="1:16" s="12" customFormat="1" ht="21.75" customHeight="1">
      <c r="A20" s="46" t="s">
        <v>26</v>
      </c>
      <c r="B20" s="40">
        <v>215</v>
      </c>
      <c r="C20" s="47">
        <v>6050</v>
      </c>
      <c r="D20" s="48">
        <v>1393</v>
      </c>
      <c r="E20" s="48">
        <v>1393</v>
      </c>
      <c r="F20" s="43">
        <f t="shared" si="2"/>
        <v>23.02</v>
      </c>
      <c r="G20" s="48">
        <v>320</v>
      </c>
      <c r="H20" s="50">
        <f t="shared" si="1"/>
        <v>1073</v>
      </c>
      <c r="I20" s="67">
        <f t="shared" si="0"/>
        <v>335.3125</v>
      </c>
      <c r="J20" s="68"/>
      <c r="K20" s="68"/>
      <c r="L20" s="68"/>
      <c r="M20" s="68"/>
      <c r="N20" s="68"/>
      <c r="O20" s="69"/>
      <c r="P20" s="69"/>
    </row>
    <row r="21" spans="1:16" s="12" customFormat="1" ht="21.75" customHeight="1">
      <c r="A21" s="46" t="s">
        <v>27</v>
      </c>
      <c r="B21" s="40">
        <v>216</v>
      </c>
      <c r="C21" s="47">
        <v>300</v>
      </c>
      <c r="D21" s="48"/>
      <c r="E21" s="48"/>
      <c r="F21" s="43">
        <f t="shared" si="2"/>
        <v>0</v>
      </c>
      <c r="G21" s="48"/>
      <c r="H21" s="51">
        <f t="shared" ref="H21:H23" si="3">E21-G21</f>
        <v>0</v>
      </c>
      <c r="I21" s="67"/>
      <c r="J21" s="68"/>
      <c r="K21" s="68"/>
      <c r="L21" s="68"/>
      <c r="M21" s="68"/>
      <c r="N21" s="68"/>
      <c r="O21" s="69"/>
      <c r="P21" s="69"/>
    </row>
    <row r="22" spans="1:16" s="12" customFormat="1" ht="21.75" customHeight="1">
      <c r="A22" s="46" t="s">
        <v>28</v>
      </c>
      <c r="B22" s="40">
        <v>217</v>
      </c>
      <c r="C22" s="47">
        <v>150</v>
      </c>
      <c r="D22" s="48">
        <v>22</v>
      </c>
      <c r="E22" s="48">
        <v>22</v>
      </c>
      <c r="F22" s="43">
        <f t="shared" si="2"/>
        <v>14.67</v>
      </c>
      <c r="G22" s="48">
        <v>31</v>
      </c>
      <c r="H22" s="50">
        <f t="shared" si="3"/>
        <v>-9</v>
      </c>
      <c r="I22" s="67">
        <f t="shared" si="0"/>
        <v>-29.032258064516132</v>
      </c>
      <c r="J22" s="68"/>
      <c r="K22" s="68"/>
      <c r="L22" s="68"/>
      <c r="M22" s="68"/>
      <c r="N22" s="68"/>
      <c r="O22" s="69"/>
      <c r="P22" s="69"/>
    </row>
    <row r="23" spans="1:16" s="12" customFormat="1" ht="21.75" customHeight="1">
      <c r="A23" s="46" t="s">
        <v>29</v>
      </c>
      <c r="B23" s="40"/>
      <c r="C23" s="47"/>
      <c r="D23" s="52"/>
      <c r="E23" s="48"/>
      <c r="F23" s="43">
        <f t="shared" si="2"/>
        <v>0</v>
      </c>
      <c r="G23" s="48"/>
      <c r="H23" s="51">
        <f t="shared" si="3"/>
        <v>0</v>
      </c>
      <c r="I23" s="67"/>
      <c r="J23" s="68"/>
      <c r="K23" s="68"/>
      <c r="L23" s="68"/>
      <c r="M23" s="68"/>
      <c r="N23" s="68"/>
      <c r="O23" s="69"/>
      <c r="P23" s="69"/>
    </row>
    <row r="24" spans="1:16" s="30" customFormat="1" ht="28.5" customHeight="1">
      <c r="A24" s="5" t="s">
        <v>30</v>
      </c>
      <c r="B24" s="40"/>
      <c r="C24" s="41">
        <f>SUM(C25,C31:C37)</f>
        <v>30910</v>
      </c>
      <c r="D24" s="41">
        <f>SUM(D25,D31:D37)</f>
        <v>366</v>
      </c>
      <c r="E24" s="42">
        <f>SUM(E25,E31:E37)</f>
        <v>366</v>
      </c>
      <c r="F24" s="43">
        <f t="shared" si="2"/>
        <v>1.18</v>
      </c>
      <c r="G24" s="49">
        <f>SUM(G25,G31:G37)</f>
        <v>752</v>
      </c>
      <c r="H24" s="45">
        <f t="shared" si="1"/>
        <v>-386</v>
      </c>
      <c r="I24" s="64">
        <f t="shared" si="0"/>
        <v>-51.329787234042556</v>
      </c>
      <c r="J24" s="65"/>
      <c r="K24" s="65"/>
      <c r="L24" s="65"/>
      <c r="M24" s="65"/>
      <c r="N24" s="65"/>
      <c r="O24" s="66"/>
      <c r="P24" s="66"/>
    </row>
    <row r="25" spans="1:16" s="12" customFormat="1" ht="28.5" customHeight="1">
      <c r="A25" s="46" t="s">
        <v>31</v>
      </c>
      <c r="B25" s="40">
        <v>218</v>
      </c>
      <c r="C25" s="47">
        <f>SUM(C26:C30)</f>
        <v>1850</v>
      </c>
      <c r="D25" s="47">
        <f t="shared" ref="D25:E25" si="4">SUM(D26:D30)</f>
        <v>152</v>
      </c>
      <c r="E25" s="47">
        <f t="shared" si="4"/>
        <v>152</v>
      </c>
      <c r="F25" s="43">
        <f t="shared" si="2"/>
        <v>8.2199999999999989</v>
      </c>
      <c r="G25" s="49">
        <f>SUM(G26:G30)</f>
        <v>242</v>
      </c>
      <c r="H25" s="50">
        <f t="shared" si="1"/>
        <v>-90</v>
      </c>
      <c r="I25" s="67">
        <f t="shared" si="0"/>
        <v>-37.190082644628099</v>
      </c>
      <c r="J25" s="68"/>
      <c r="K25" s="68"/>
      <c r="L25" s="68"/>
      <c r="M25" s="68"/>
      <c r="N25" s="68"/>
      <c r="O25" s="69"/>
      <c r="P25" s="69"/>
    </row>
    <row r="26" spans="1:16" s="12" customFormat="1" ht="28.5" customHeight="1">
      <c r="A26" s="53" t="s">
        <v>32</v>
      </c>
      <c r="B26" s="54">
        <v>159</v>
      </c>
      <c r="C26" s="47">
        <v>1450</v>
      </c>
      <c r="D26" s="48">
        <v>152</v>
      </c>
      <c r="E26" s="48">
        <v>152</v>
      </c>
      <c r="F26" s="43">
        <f t="shared" si="2"/>
        <v>10.48</v>
      </c>
      <c r="G26" s="48">
        <v>239</v>
      </c>
      <c r="H26" s="50">
        <f t="shared" si="1"/>
        <v>-87</v>
      </c>
      <c r="I26" s="67">
        <f t="shared" si="0"/>
        <v>-36.401673640167367</v>
      </c>
      <c r="J26" s="68"/>
      <c r="K26" s="68"/>
      <c r="L26" s="68"/>
      <c r="M26" s="68"/>
      <c r="N26" s="68"/>
      <c r="O26" s="69"/>
      <c r="P26" s="69"/>
    </row>
    <row r="27" spans="1:16" s="12" customFormat="1" ht="28.5" customHeight="1">
      <c r="A27" s="55" t="s">
        <v>33</v>
      </c>
      <c r="B27" s="54"/>
      <c r="C27" s="47">
        <v>400</v>
      </c>
      <c r="D27" s="48"/>
      <c r="E27" s="48"/>
      <c r="F27" s="43">
        <f t="shared" si="2"/>
        <v>0</v>
      </c>
      <c r="G27" s="48">
        <v>3</v>
      </c>
      <c r="H27" s="50">
        <f t="shared" si="1"/>
        <v>-3</v>
      </c>
      <c r="I27" s="67">
        <f t="shared" si="0"/>
        <v>-100</v>
      </c>
      <c r="J27" s="68"/>
      <c r="K27" s="68"/>
      <c r="L27" s="68"/>
      <c r="M27" s="68"/>
      <c r="N27" s="68"/>
      <c r="O27" s="69"/>
      <c r="P27" s="69"/>
    </row>
    <row r="28" spans="1:16" s="12" customFormat="1" ht="28.5" customHeight="1">
      <c r="A28" s="53" t="s">
        <v>34</v>
      </c>
      <c r="B28" s="54"/>
      <c r="C28" s="47"/>
      <c r="D28" s="48"/>
      <c r="E28" s="48"/>
      <c r="F28" s="43">
        <f t="shared" si="2"/>
        <v>0</v>
      </c>
      <c r="G28" s="48"/>
      <c r="H28" s="51">
        <f t="shared" si="1"/>
        <v>0</v>
      </c>
      <c r="I28" s="67"/>
      <c r="J28" s="68"/>
      <c r="K28" s="68"/>
      <c r="L28" s="68"/>
      <c r="M28" s="68"/>
      <c r="N28" s="68"/>
      <c r="O28" s="69"/>
      <c r="P28" s="69"/>
    </row>
    <row r="29" spans="1:16" s="12" customFormat="1" ht="28.5" customHeight="1">
      <c r="A29" s="53" t="s">
        <v>35</v>
      </c>
      <c r="B29" s="54"/>
      <c r="C29" s="47"/>
      <c r="D29" s="48"/>
      <c r="E29" s="48"/>
      <c r="F29" s="43">
        <f t="shared" si="2"/>
        <v>0</v>
      </c>
      <c r="G29" s="48"/>
      <c r="H29" s="51">
        <f t="shared" si="1"/>
        <v>0</v>
      </c>
      <c r="I29" s="67"/>
      <c r="J29" s="68"/>
      <c r="K29" s="68"/>
      <c r="L29" s="68"/>
      <c r="M29" s="68"/>
      <c r="N29" s="68"/>
      <c r="O29" s="69"/>
      <c r="P29" s="69"/>
    </row>
    <row r="30" spans="1:16" s="12" customFormat="1" ht="28.5" customHeight="1">
      <c r="A30" s="55" t="s">
        <v>36</v>
      </c>
      <c r="B30" s="54"/>
      <c r="C30" s="47"/>
      <c r="D30" s="48"/>
      <c r="E30" s="48"/>
      <c r="F30" s="43">
        <f t="shared" si="2"/>
        <v>0</v>
      </c>
      <c r="G30" s="48"/>
      <c r="H30" s="51">
        <f t="shared" si="1"/>
        <v>0</v>
      </c>
      <c r="I30" s="67"/>
      <c r="J30" s="68"/>
      <c r="K30" s="68"/>
      <c r="L30" s="68"/>
      <c r="M30" s="68"/>
      <c r="N30" s="68"/>
      <c r="O30" s="69"/>
      <c r="P30" s="69"/>
    </row>
    <row r="31" spans="1:16" s="12" customFormat="1" ht="28.5" customHeight="1">
      <c r="A31" s="46" t="s">
        <v>37</v>
      </c>
      <c r="B31" s="40">
        <v>219</v>
      </c>
      <c r="C31" s="47">
        <v>300</v>
      </c>
      <c r="D31" s="56">
        <v>9</v>
      </c>
      <c r="E31" s="56">
        <v>9</v>
      </c>
      <c r="F31" s="43">
        <f t="shared" si="2"/>
        <v>3</v>
      </c>
      <c r="G31" s="56">
        <v>21</v>
      </c>
      <c r="H31" s="51">
        <f t="shared" si="1"/>
        <v>-12</v>
      </c>
      <c r="I31" s="67">
        <f t="shared" si="0"/>
        <v>-57.142857142857139</v>
      </c>
      <c r="J31" s="68"/>
      <c r="K31" s="68"/>
      <c r="L31" s="68"/>
      <c r="M31" s="68"/>
      <c r="N31" s="68"/>
      <c r="O31" s="69"/>
      <c r="P31" s="69"/>
    </row>
    <row r="32" spans="1:16" s="12" customFormat="1" ht="28.5" customHeight="1">
      <c r="A32" s="46" t="s">
        <v>38</v>
      </c>
      <c r="B32" s="40">
        <v>220</v>
      </c>
      <c r="C32" s="47">
        <v>350</v>
      </c>
      <c r="D32" s="57">
        <v>2</v>
      </c>
      <c r="E32" s="57">
        <v>2</v>
      </c>
      <c r="F32" s="43">
        <f t="shared" si="2"/>
        <v>0.57000000000000006</v>
      </c>
      <c r="G32" s="57">
        <v>31</v>
      </c>
      <c r="H32" s="51">
        <f t="shared" si="1"/>
        <v>-29</v>
      </c>
      <c r="I32" s="67">
        <f t="shared" si="0"/>
        <v>-93.548387096774192</v>
      </c>
      <c r="J32" s="68"/>
      <c r="K32" s="68"/>
      <c r="L32" s="68"/>
      <c r="M32" s="68"/>
      <c r="N32" s="68"/>
      <c r="O32" s="69"/>
      <c r="P32" s="69"/>
    </row>
    <row r="33" spans="1:16" s="12" customFormat="1" ht="28.5" customHeight="1">
      <c r="A33" s="46" t="s">
        <v>39</v>
      </c>
      <c r="B33" s="40">
        <v>221</v>
      </c>
      <c r="C33" s="47"/>
      <c r="D33" s="57"/>
      <c r="E33" s="57"/>
      <c r="F33" s="43">
        <f t="shared" si="2"/>
        <v>0</v>
      </c>
      <c r="G33" s="57"/>
      <c r="H33" s="51">
        <f t="shared" si="1"/>
        <v>0</v>
      </c>
      <c r="I33" s="67"/>
      <c r="J33" s="68"/>
      <c r="K33" s="68"/>
      <c r="L33" s="68"/>
      <c r="M33" s="68"/>
      <c r="N33" s="68"/>
      <c r="O33" s="69"/>
      <c r="P33" s="69"/>
    </row>
    <row r="34" spans="1:16" s="12" customFormat="1" ht="28.5" customHeight="1">
      <c r="A34" s="58" t="s">
        <v>40</v>
      </c>
      <c r="B34" s="40">
        <v>222</v>
      </c>
      <c r="C34" s="47">
        <v>26900</v>
      </c>
      <c r="D34" s="59">
        <v>3</v>
      </c>
      <c r="E34" s="59">
        <v>3</v>
      </c>
      <c r="F34" s="43">
        <f t="shared" si="2"/>
        <v>0.01</v>
      </c>
      <c r="G34" s="59">
        <v>-22</v>
      </c>
      <c r="H34" s="50">
        <f t="shared" si="1"/>
        <v>25</v>
      </c>
      <c r="I34" s="67">
        <f>H34/G34*(-100)</f>
        <v>113.63636363636364</v>
      </c>
      <c r="J34" s="68"/>
      <c r="K34" s="68"/>
      <c r="L34" s="68"/>
      <c r="M34" s="80"/>
      <c r="N34" s="68"/>
      <c r="O34" s="69"/>
      <c r="P34" s="69"/>
    </row>
    <row r="35" spans="1:16" s="12" customFormat="1" ht="28.5" customHeight="1">
      <c r="A35" s="46" t="s">
        <v>41</v>
      </c>
      <c r="B35" s="40"/>
      <c r="C35" s="47">
        <v>10</v>
      </c>
      <c r="D35" s="48"/>
      <c r="E35" s="48"/>
      <c r="F35" s="43"/>
      <c r="G35" s="48"/>
      <c r="H35" s="51"/>
      <c r="I35" s="67"/>
      <c r="J35" s="68"/>
      <c r="K35" s="68"/>
      <c r="L35" s="68"/>
      <c r="M35" s="68"/>
      <c r="N35" s="68"/>
      <c r="O35" s="69"/>
      <c r="P35" s="69"/>
    </row>
    <row r="36" spans="1:16" s="12" customFormat="1" ht="28.5" customHeight="1">
      <c r="A36" s="46" t="s">
        <v>42</v>
      </c>
      <c r="B36" s="40"/>
      <c r="C36" s="47">
        <v>400</v>
      </c>
      <c r="D36" s="48">
        <v>200</v>
      </c>
      <c r="E36" s="48">
        <v>200</v>
      </c>
      <c r="F36" s="43">
        <f t="shared" si="2"/>
        <v>50</v>
      </c>
      <c r="G36" s="48">
        <v>300</v>
      </c>
      <c r="H36" s="51">
        <f t="shared" si="1"/>
        <v>-100</v>
      </c>
      <c r="I36" s="67">
        <f t="shared" si="0"/>
        <v>-33.333333333333329</v>
      </c>
      <c r="J36" s="68"/>
      <c r="K36" s="68"/>
      <c r="L36" s="68"/>
      <c r="M36" s="68"/>
      <c r="N36" s="68"/>
      <c r="O36" s="69"/>
      <c r="P36" s="69"/>
    </row>
    <row r="37" spans="1:16" s="12" customFormat="1" ht="28.5" customHeight="1">
      <c r="A37" s="46" t="s">
        <v>43</v>
      </c>
      <c r="B37" s="40">
        <v>223</v>
      </c>
      <c r="C37" s="47">
        <v>1100</v>
      </c>
      <c r="D37" s="48"/>
      <c r="E37" s="48"/>
      <c r="F37" s="43">
        <f t="shared" si="2"/>
        <v>0</v>
      </c>
      <c r="G37" s="48">
        <v>180</v>
      </c>
      <c r="H37" s="50">
        <f t="shared" si="1"/>
        <v>-180</v>
      </c>
      <c r="I37" s="67">
        <f t="shared" si="0"/>
        <v>-100</v>
      </c>
      <c r="J37" s="68"/>
      <c r="K37" s="68"/>
      <c r="L37" s="68"/>
      <c r="M37" s="68"/>
      <c r="N37" s="68"/>
      <c r="O37" s="69"/>
      <c r="P37" s="69"/>
    </row>
    <row r="38" spans="1:16" s="12" customFormat="1" ht="28.5" customHeight="1">
      <c r="A38" s="60" t="s">
        <v>44</v>
      </c>
      <c r="B38" s="54">
        <v>300</v>
      </c>
      <c r="C38" s="61">
        <v>40000</v>
      </c>
      <c r="D38" s="49">
        <v>280</v>
      </c>
      <c r="E38" s="49">
        <v>280</v>
      </c>
      <c r="F38" s="43">
        <f t="shared" si="2"/>
        <v>0.70000000000000007</v>
      </c>
      <c r="G38" s="49">
        <v>12</v>
      </c>
      <c r="H38" s="50">
        <f t="shared" si="1"/>
        <v>268</v>
      </c>
      <c r="I38" s="67">
        <f>H38/G38*100</f>
        <v>2233.333333333333</v>
      </c>
      <c r="J38" s="68"/>
      <c r="K38" s="68"/>
      <c r="L38" s="68"/>
      <c r="M38" s="68"/>
      <c r="N38" s="68"/>
      <c r="O38" s="69"/>
      <c r="P38" s="69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45" type="noConversion"/>
  <printOptions horizontalCentered="1"/>
  <pageMargins left="0.88" right="0.61" top="0.46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tabSelected="1" workbookViewId="0">
      <pane xSplit="1" ySplit="4" topLeftCell="B5" activePane="bottomRight" state="frozenSplit"/>
      <selection pane="topRight"/>
      <selection pane="bottomLeft"/>
      <selection pane="bottomRight" activeCell="P19" sqref="P19"/>
    </sheetView>
  </sheetViews>
  <sheetFormatPr defaultColWidth="9" defaultRowHeight="14.25"/>
  <cols>
    <col min="1" max="1" width="28.625" style="8" customWidth="1"/>
    <col min="2" max="2" width="6" style="8" customWidth="1"/>
    <col min="3" max="4" width="11.625" style="9" customWidth="1"/>
    <col min="5" max="5" width="12" style="10" customWidth="1"/>
    <col min="6" max="6" width="12.5" style="9" customWidth="1"/>
    <col min="7" max="7" width="10.375" style="9" customWidth="1"/>
    <col min="8" max="8" width="11.625" style="10" customWidth="1"/>
    <col min="9" max="9" width="11.75" style="9" customWidth="1"/>
    <col min="10" max="10" width="10.625" style="11" customWidth="1"/>
    <col min="11" max="16384" width="9" style="8"/>
  </cols>
  <sheetData>
    <row r="1" spans="1:10" ht="24" customHeight="1">
      <c r="A1" s="91" t="s">
        <v>73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0.100000000000001" customHeight="1">
      <c r="A2" s="12"/>
      <c r="B2" s="12"/>
      <c r="I2" s="25" t="s">
        <v>45</v>
      </c>
    </row>
    <row r="3" spans="1:10" s="7" customFormat="1" ht="19.5" customHeight="1">
      <c r="A3" s="85" t="s">
        <v>1</v>
      </c>
      <c r="B3" s="85" t="s">
        <v>2</v>
      </c>
      <c r="C3" s="85" t="s">
        <v>46</v>
      </c>
      <c r="D3" s="85" t="s">
        <v>47</v>
      </c>
      <c r="E3" s="96" t="s">
        <v>48</v>
      </c>
      <c r="F3" s="85" t="s">
        <v>49</v>
      </c>
      <c r="G3" s="85" t="s">
        <v>6</v>
      </c>
      <c r="H3" s="96" t="s">
        <v>7</v>
      </c>
      <c r="I3" s="93" t="s">
        <v>8</v>
      </c>
      <c r="J3" s="94"/>
    </row>
    <row r="4" spans="1:10" s="7" customFormat="1" ht="19.5" customHeight="1">
      <c r="A4" s="86"/>
      <c r="B4" s="95"/>
      <c r="C4" s="86"/>
      <c r="D4" s="86"/>
      <c r="E4" s="97"/>
      <c r="F4" s="86"/>
      <c r="G4" s="86"/>
      <c r="H4" s="97"/>
      <c r="I4" s="26" t="s">
        <v>9</v>
      </c>
      <c r="J4" s="27" t="s">
        <v>10</v>
      </c>
    </row>
    <row r="5" spans="1:10" ht="17.25" customHeight="1">
      <c r="A5" s="13" t="s">
        <v>50</v>
      </c>
      <c r="B5" s="14">
        <v>500</v>
      </c>
      <c r="C5" s="15">
        <f>C6+C30</f>
        <v>121052</v>
      </c>
      <c r="D5" s="15">
        <f>D6+D30</f>
        <v>1253</v>
      </c>
      <c r="E5" s="15">
        <f>E6+E30</f>
        <v>21921</v>
      </c>
      <c r="F5" s="15">
        <f>F6+F30</f>
        <v>21921</v>
      </c>
      <c r="G5" s="29">
        <f>IF(C5&lt;&gt;0,ROUND(F5/C5,4)*100,0)</f>
        <v>18.11</v>
      </c>
      <c r="H5" s="15">
        <f>H6+H30</f>
        <v>17266</v>
      </c>
      <c r="I5" s="15">
        <f t="shared" ref="I5:I30" si="0">F5-H5</f>
        <v>4655</v>
      </c>
      <c r="J5" s="29">
        <f>I5/H5*100</f>
        <v>26.960500405421055</v>
      </c>
    </row>
    <row r="6" spans="1:10" ht="17.25" customHeight="1">
      <c r="A6" s="5" t="s">
        <v>51</v>
      </c>
      <c r="B6" s="14">
        <v>600</v>
      </c>
      <c r="C6" s="15">
        <f>SUM(C7:C29)</f>
        <v>90188</v>
      </c>
      <c r="D6" s="15">
        <f t="shared" ref="D6:F6" si="1">SUM(D7:D29)</f>
        <v>1253</v>
      </c>
      <c r="E6" s="15">
        <f t="shared" si="1"/>
        <v>7459</v>
      </c>
      <c r="F6" s="15">
        <f t="shared" si="1"/>
        <v>7459</v>
      </c>
      <c r="G6" s="29">
        <f>IF(C6&lt;&gt;0,ROUND(F6/C6,4)*100,0)</f>
        <v>8.27</v>
      </c>
      <c r="H6" s="78">
        <f>SUM(H7:H29)</f>
        <v>3119</v>
      </c>
      <c r="I6" s="15">
        <f t="shared" si="0"/>
        <v>4340</v>
      </c>
      <c r="J6" s="29">
        <f>I6/H6*100</f>
        <v>139.14716255210001</v>
      </c>
    </row>
    <row r="7" spans="1:10" ht="17.25" customHeight="1">
      <c r="A7" s="16" t="s">
        <v>52</v>
      </c>
      <c r="B7" s="14">
        <v>601</v>
      </c>
      <c r="C7" s="17">
        <v>6132</v>
      </c>
      <c r="D7" s="76">
        <v>238</v>
      </c>
      <c r="E7" s="76">
        <v>817</v>
      </c>
      <c r="F7" s="76">
        <v>817</v>
      </c>
      <c r="G7" s="28">
        <f>IF(C7&lt;&gt;0,ROUND(F7/C7,4)*100,0)</f>
        <v>13.320000000000002</v>
      </c>
      <c r="H7" s="76">
        <v>360</v>
      </c>
      <c r="I7" s="23">
        <f t="shared" si="0"/>
        <v>457</v>
      </c>
      <c r="J7" s="28">
        <f t="shared" ref="J7:J30" si="2">I7/H7*100</f>
        <v>126.94444444444444</v>
      </c>
    </row>
    <row r="8" spans="1:10" ht="17.25" customHeight="1">
      <c r="A8" s="18" t="s">
        <v>53</v>
      </c>
      <c r="B8" s="19">
        <v>602</v>
      </c>
      <c r="C8" s="20"/>
      <c r="D8" s="76"/>
      <c r="E8" s="76"/>
      <c r="F8" s="76"/>
      <c r="G8" s="28">
        <f t="shared" ref="G8:G30" si="3">IF(C8&lt;&gt;0,ROUND(F8/C8,4)*100,0)</f>
        <v>0</v>
      </c>
      <c r="H8" s="76"/>
      <c r="I8" s="23">
        <f t="shared" si="0"/>
        <v>0</v>
      </c>
      <c r="J8" s="28"/>
    </row>
    <row r="9" spans="1:10" ht="17.25" customHeight="1">
      <c r="A9" s="18" t="s">
        <v>54</v>
      </c>
      <c r="B9" s="19">
        <v>603</v>
      </c>
      <c r="C9" s="17"/>
      <c r="D9" s="76"/>
      <c r="E9" s="76"/>
      <c r="F9" s="76"/>
      <c r="G9" s="28">
        <f t="shared" si="3"/>
        <v>0</v>
      </c>
      <c r="H9" s="76"/>
      <c r="I9" s="23">
        <f t="shared" si="0"/>
        <v>0</v>
      </c>
      <c r="J9" s="28"/>
    </row>
    <row r="10" spans="1:10" ht="17.25" customHeight="1">
      <c r="A10" s="16" t="s">
        <v>55</v>
      </c>
      <c r="B10" s="19">
        <v>604</v>
      </c>
      <c r="C10" s="17">
        <v>2000</v>
      </c>
      <c r="D10" s="76"/>
      <c r="E10" s="76">
        <v>245</v>
      </c>
      <c r="F10" s="76">
        <v>245</v>
      </c>
      <c r="G10" s="28">
        <f t="shared" si="3"/>
        <v>12.25</v>
      </c>
      <c r="H10" s="76">
        <v>122</v>
      </c>
      <c r="I10" s="23">
        <f t="shared" si="0"/>
        <v>123</v>
      </c>
      <c r="J10" s="28">
        <f t="shared" si="2"/>
        <v>100.81967213114753</v>
      </c>
    </row>
    <row r="11" spans="1:10" ht="17.25" customHeight="1">
      <c r="A11" s="16" t="s">
        <v>56</v>
      </c>
      <c r="B11" s="19">
        <v>605</v>
      </c>
      <c r="C11" s="17">
        <v>7980</v>
      </c>
      <c r="D11" s="76"/>
      <c r="E11" s="76">
        <v>1523</v>
      </c>
      <c r="F11" s="76">
        <v>1523</v>
      </c>
      <c r="G11" s="28">
        <f t="shared" si="3"/>
        <v>19.09</v>
      </c>
      <c r="H11" s="76">
        <v>588</v>
      </c>
      <c r="I11" s="23">
        <f t="shared" si="0"/>
        <v>935</v>
      </c>
      <c r="J11" s="28">
        <f t="shared" si="2"/>
        <v>159.01360544217687</v>
      </c>
    </row>
    <row r="12" spans="1:10" ht="17.25" customHeight="1">
      <c r="A12" s="16" t="s">
        <v>57</v>
      </c>
      <c r="B12" s="19">
        <v>606</v>
      </c>
      <c r="C12" s="17">
        <v>1250</v>
      </c>
      <c r="D12" s="76"/>
      <c r="E12" s="76"/>
      <c r="F12" s="76"/>
      <c r="G12" s="28">
        <f t="shared" si="3"/>
        <v>0</v>
      </c>
      <c r="H12" s="76">
        <v>1</v>
      </c>
      <c r="I12" s="23">
        <f t="shared" si="0"/>
        <v>-1</v>
      </c>
      <c r="J12" s="28">
        <f t="shared" si="2"/>
        <v>-100</v>
      </c>
    </row>
    <row r="13" spans="1:10" ht="17.25" customHeight="1">
      <c r="A13" s="18" t="s">
        <v>58</v>
      </c>
      <c r="B13" s="19">
        <v>607</v>
      </c>
      <c r="C13" s="17">
        <v>430</v>
      </c>
      <c r="D13" s="76">
        <v>20</v>
      </c>
      <c r="E13" s="76">
        <v>2</v>
      </c>
      <c r="F13" s="76">
        <v>2</v>
      </c>
      <c r="G13" s="28">
        <f t="shared" si="3"/>
        <v>0.47000000000000003</v>
      </c>
      <c r="H13" s="76">
        <v>12</v>
      </c>
      <c r="I13" s="23">
        <f t="shared" si="0"/>
        <v>-10</v>
      </c>
      <c r="J13" s="28">
        <f t="shared" si="2"/>
        <v>-83.333333333333343</v>
      </c>
    </row>
    <row r="14" spans="1:10" ht="17.25" customHeight="1">
      <c r="A14" s="16" t="s">
        <v>59</v>
      </c>
      <c r="B14" s="19">
        <v>608</v>
      </c>
      <c r="C14" s="17">
        <v>2650</v>
      </c>
      <c r="D14" s="76">
        <v>294</v>
      </c>
      <c r="E14" s="76">
        <v>415</v>
      </c>
      <c r="F14" s="76">
        <v>415</v>
      </c>
      <c r="G14" s="28">
        <f t="shared" si="3"/>
        <v>15.659999999999998</v>
      </c>
      <c r="H14" s="76">
        <v>387</v>
      </c>
      <c r="I14" s="23">
        <f t="shared" si="0"/>
        <v>28</v>
      </c>
      <c r="J14" s="28">
        <f t="shared" si="2"/>
        <v>7.2351421188630489</v>
      </c>
    </row>
    <row r="15" spans="1:10" ht="17.25" customHeight="1">
      <c r="A15" s="18" t="s">
        <v>60</v>
      </c>
      <c r="B15" s="19">
        <v>609</v>
      </c>
      <c r="C15" s="17">
        <v>1500</v>
      </c>
      <c r="D15" s="76">
        <v>8</v>
      </c>
      <c r="E15" s="76">
        <v>21</v>
      </c>
      <c r="F15" s="76">
        <v>21</v>
      </c>
      <c r="G15" s="28">
        <f t="shared" si="3"/>
        <v>1.4000000000000001</v>
      </c>
      <c r="H15" s="76">
        <v>51</v>
      </c>
      <c r="I15" s="23">
        <f t="shared" si="0"/>
        <v>-30</v>
      </c>
      <c r="J15" s="28">
        <f t="shared" si="2"/>
        <v>-58.82352941176471</v>
      </c>
    </row>
    <row r="16" spans="1:10" ht="17.25" customHeight="1">
      <c r="A16" s="18" t="s">
        <v>61</v>
      </c>
      <c r="B16" s="19">
        <v>610</v>
      </c>
      <c r="C16" s="17">
        <v>420</v>
      </c>
      <c r="D16" s="76"/>
      <c r="E16" s="76"/>
      <c r="F16" s="76"/>
      <c r="G16" s="28">
        <f t="shared" si="3"/>
        <v>0</v>
      </c>
      <c r="H16" s="76"/>
      <c r="I16" s="23">
        <f t="shared" si="0"/>
        <v>0</v>
      </c>
      <c r="J16" s="28"/>
    </row>
    <row r="17" spans="1:10" ht="17.25" customHeight="1">
      <c r="A17" s="16" t="s">
        <v>62</v>
      </c>
      <c r="B17" s="19">
        <v>611</v>
      </c>
      <c r="C17" s="17">
        <v>36892</v>
      </c>
      <c r="D17" s="76"/>
      <c r="E17" s="76">
        <v>3229</v>
      </c>
      <c r="F17" s="76">
        <v>3229</v>
      </c>
      <c r="G17" s="28">
        <f t="shared" si="3"/>
        <v>8.75</v>
      </c>
      <c r="H17" s="76">
        <v>1352</v>
      </c>
      <c r="I17" s="23">
        <f t="shared" si="0"/>
        <v>1877</v>
      </c>
      <c r="J17" s="28">
        <f t="shared" si="2"/>
        <v>138.83136094674555</v>
      </c>
    </row>
    <row r="18" spans="1:10" ht="17.25" customHeight="1">
      <c r="A18" s="16" t="s">
        <v>63</v>
      </c>
      <c r="B18" s="19">
        <v>612</v>
      </c>
      <c r="C18" s="17">
        <v>2350</v>
      </c>
      <c r="D18" s="76">
        <v>58</v>
      </c>
      <c r="E18" s="76">
        <v>326</v>
      </c>
      <c r="F18" s="76">
        <v>326</v>
      </c>
      <c r="G18" s="28">
        <f t="shared" si="3"/>
        <v>13.87</v>
      </c>
      <c r="H18" s="76">
        <v>70</v>
      </c>
      <c r="I18" s="23">
        <f t="shared" si="0"/>
        <v>256</v>
      </c>
      <c r="J18" s="28">
        <f t="shared" si="2"/>
        <v>365.71428571428572</v>
      </c>
    </row>
    <row r="19" spans="1:10" ht="17.25" customHeight="1">
      <c r="A19" s="18" t="s">
        <v>64</v>
      </c>
      <c r="B19" s="19">
        <v>613</v>
      </c>
      <c r="C19" s="17">
        <v>290</v>
      </c>
      <c r="D19" s="76"/>
      <c r="E19" s="76">
        <v>50</v>
      </c>
      <c r="F19" s="76">
        <v>50</v>
      </c>
      <c r="G19" s="28">
        <f t="shared" si="3"/>
        <v>17.239999999999998</v>
      </c>
      <c r="H19" s="76"/>
      <c r="I19" s="23">
        <f t="shared" si="0"/>
        <v>50</v>
      </c>
      <c r="J19" s="28"/>
    </row>
    <row r="20" spans="1:10" ht="17.25" customHeight="1">
      <c r="A20" s="21" t="s">
        <v>65</v>
      </c>
      <c r="B20" s="19">
        <v>614</v>
      </c>
      <c r="C20" s="17">
        <v>23681</v>
      </c>
      <c r="D20" s="76">
        <v>630</v>
      </c>
      <c r="E20" s="76">
        <v>356</v>
      </c>
      <c r="F20" s="76">
        <v>356</v>
      </c>
      <c r="G20" s="28">
        <f t="shared" si="3"/>
        <v>1.5</v>
      </c>
      <c r="H20" s="76">
        <v>100</v>
      </c>
      <c r="I20" s="23">
        <f t="shared" si="0"/>
        <v>256</v>
      </c>
      <c r="J20" s="28">
        <f t="shared" si="2"/>
        <v>256</v>
      </c>
    </row>
    <row r="21" spans="1:10" ht="17.25" customHeight="1">
      <c r="A21" s="21" t="s">
        <v>66</v>
      </c>
      <c r="B21" s="19">
        <v>615</v>
      </c>
      <c r="C21" s="17">
        <v>200</v>
      </c>
      <c r="D21" s="76"/>
      <c r="E21" s="76">
        <v>1</v>
      </c>
      <c r="F21" s="76">
        <v>1</v>
      </c>
      <c r="G21" s="28">
        <f t="shared" si="3"/>
        <v>0.5</v>
      </c>
      <c r="H21" s="76"/>
      <c r="I21" s="23">
        <f t="shared" si="0"/>
        <v>1</v>
      </c>
      <c r="J21" s="28"/>
    </row>
    <row r="22" spans="1:10" ht="17.25" customHeight="1">
      <c r="A22" s="21" t="s">
        <v>67</v>
      </c>
      <c r="B22" s="19">
        <v>616</v>
      </c>
      <c r="C22" s="17">
        <v>15</v>
      </c>
      <c r="D22" s="76"/>
      <c r="E22" s="76"/>
      <c r="F22" s="76"/>
      <c r="G22" s="28">
        <f t="shared" si="3"/>
        <v>0</v>
      </c>
      <c r="H22" s="76"/>
      <c r="I22" s="23">
        <f t="shared" si="0"/>
        <v>0</v>
      </c>
      <c r="J22" s="28"/>
    </row>
    <row r="23" spans="1:10" ht="17.25" customHeight="1">
      <c r="A23" s="21" t="s">
        <v>68</v>
      </c>
      <c r="B23" s="19">
        <v>617</v>
      </c>
      <c r="C23" s="17"/>
      <c r="D23" s="76"/>
      <c r="E23" s="76"/>
      <c r="F23" s="76"/>
      <c r="G23" s="28">
        <f t="shared" si="3"/>
        <v>0</v>
      </c>
      <c r="H23" s="76"/>
      <c r="I23" s="23">
        <f t="shared" si="0"/>
        <v>0</v>
      </c>
      <c r="J23" s="28"/>
    </row>
    <row r="24" spans="1:10" ht="17.25" customHeight="1">
      <c r="A24" s="21" t="s">
        <v>69</v>
      </c>
      <c r="B24" s="19">
        <v>618</v>
      </c>
      <c r="C24" s="17">
        <v>340</v>
      </c>
      <c r="D24" s="76"/>
      <c r="E24" s="76">
        <v>76</v>
      </c>
      <c r="F24" s="76">
        <v>76</v>
      </c>
      <c r="G24" s="28">
        <f t="shared" si="3"/>
        <v>22.35</v>
      </c>
      <c r="H24" s="76">
        <v>18</v>
      </c>
      <c r="I24" s="23">
        <f t="shared" si="0"/>
        <v>58</v>
      </c>
      <c r="J24" s="28">
        <f t="shared" si="2"/>
        <v>322.22222222222223</v>
      </c>
    </row>
    <row r="25" spans="1:10" ht="17.25" customHeight="1">
      <c r="A25" s="21" t="s">
        <v>70</v>
      </c>
      <c r="B25" s="19">
        <v>619</v>
      </c>
      <c r="C25" s="17">
        <v>1750</v>
      </c>
      <c r="D25" s="76"/>
      <c r="E25" s="76">
        <v>268</v>
      </c>
      <c r="F25" s="76">
        <v>268</v>
      </c>
      <c r="G25" s="28">
        <f t="shared" si="3"/>
        <v>15.310000000000002</v>
      </c>
      <c r="H25" s="76">
        <v>58</v>
      </c>
      <c r="I25" s="23">
        <f t="shared" si="0"/>
        <v>210</v>
      </c>
      <c r="J25" s="28">
        <f t="shared" si="2"/>
        <v>362.06896551724139</v>
      </c>
    </row>
    <row r="26" spans="1:10" ht="17.25" customHeight="1">
      <c r="A26" s="70" t="s">
        <v>74</v>
      </c>
      <c r="B26" s="19">
        <v>620</v>
      </c>
      <c r="C26" s="17">
        <v>200</v>
      </c>
      <c r="D26" s="76">
        <v>5</v>
      </c>
      <c r="E26" s="76">
        <v>31</v>
      </c>
      <c r="F26" s="76">
        <v>31</v>
      </c>
      <c r="G26" s="28">
        <f t="shared" si="3"/>
        <v>15.5</v>
      </c>
      <c r="H26" s="76"/>
      <c r="I26" s="23">
        <f t="shared" si="0"/>
        <v>31</v>
      </c>
      <c r="J26" s="28"/>
    </row>
    <row r="27" spans="1:10" ht="17.25" customHeight="1">
      <c r="A27" s="70" t="s">
        <v>75</v>
      </c>
      <c r="B27" s="19">
        <v>621</v>
      </c>
      <c r="C27" s="17"/>
      <c r="D27" s="76"/>
      <c r="E27" s="76"/>
      <c r="F27" s="76"/>
      <c r="G27" s="28"/>
      <c r="H27" s="76"/>
      <c r="I27" s="23"/>
      <c r="J27" s="28"/>
    </row>
    <row r="28" spans="1:10" ht="17.25" customHeight="1">
      <c r="A28" s="70" t="s">
        <v>76</v>
      </c>
      <c r="B28" s="19"/>
      <c r="C28" s="17">
        <v>2100</v>
      </c>
      <c r="D28" s="76"/>
      <c r="E28" s="76">
        <v>99</v>
      </c>
      <c r="F28" s="76">
        <v>99</v>
      </c>
      <c r="G28" s="28"/>
      <c r="H28" s="76"/>
      <c r="I28" s="23"/>
      <c r="J28" s="28"/>
    </row>
    <row r="29" spans="1:10" ht="17.25" customHeight="1">
      <c r="A29" s="70" t="s">
        <v>77</v>
      </c>
      <c r="B29" s="19"/>
      <c r="C29" s="17">
        <v>8</v>
      </c>
      <c r="D29" s="76"/>
      <c r="E29" s="76"/>
      <c r="F29" s="76"/>
      <c r="G29" s="28"/>
      <c r="H29" s="76"/>
      <c r="I29" s="23"/>
      <c r="J29" s="28"/>
    </row>
    <row r="30" spans="1:10" ht="17.25" customHeight="1">
      <c r="A30" s="22" t="s">
        <v>71</v>
      </c>
      <c r="B30" s="19">
        <v>700</v>
      </c>
      <c r="C30" s="23">
        <v>30864</v>
      </c>
      <c r="D30" s="77"/>
      <c r="E30" s="77">
        <v>14462</v>
      </c>
      <c r="F30" s="77">
        <v>14462</v>
      </c>
      <c r="G30" s="28">
        <f t="shared" si="3"/>
        <v>46.86</v>
      </c>
      <c r="H30" s="77">
        <v>14147</v>
      </c>
      <c r="I30" s="23">
        <f t="shared" si="0"/>
        <v>315</v>
      </c>
      <c r="J30" s="28">
        <f t="shared" si="2"/>
        <v>2.2266204849084614</v>
      </c>
    </row>
    <row r="31" spans="1:10" ht="15.75">
      <c r="A31" s="71" t="s">
        <v>78</v>
      </c>
      <c r="B31" s="72"/>
      <c r="C31" s="23">
        <v>5</v>
      </c>
      <c r="D31" s="73"/>
      <c r="E31" s="74"/>
      <c r="F31" s="74"/>
      <c r="G31" s="75"/>
      <c r="H31" s="79"/>
      <c r="I31" s="73"/>
      <c r="J31" s="75"/>
    </row>
    <row r="32" spans="1:10">
      <c r="A32" s="24"/>
      <c r="B32" s="24"/>
      <c r="F32" s="10"/>
    </row>
    <row r="33" spans="1:6">
      <c r="A33" s="24"/>
      <c r="B33" s="24"/>
      <c r="F33" s="10"/>
    </row>
    <row r="34" spans="1:6">
      <c r="A34" s="24"/>
      <c r="B34" s="24"/>
      <c r="F34" s="10"/>
    </row>
    <row r="35" spans="1:6">
      <c r="A35" s="24"/>
      <c r="B35" s="24"/>
      <c r="F35" s="10"/>
    </row>
    <row r="36" spans="1:6">
      <c r="A36" s="24"/>
      <c r="B36" s="24"/>
    </row>
    <row r="37" spans="1:6">
      <c r="A37" s="24"/>
      <c r="B37" s="24"/>
    </row>
    <row r="38" spans="1:6">
      <c r="A38" s="24"/>
      <c r="B38" s="24"/>
    </row>
    <row r="39" spans="1:6">
      <c r="A39" s="24"/>
      <c r="B39" s="24"/>
    </row>
    <row r="40" spans="1:6">
      <c r="A40" s="24"/>
      <c r="B40" s="24"/>
    </row>
    <row r="41" spans="1:6">
      <c r="A41" s="24"/>
      <c r="B41" s="24"/>
    </row>
    <row r="42" spans="1:6">
      <c r="A42" s="24"/>
      <c r="B42" s="24"/>
    </row>
    <row r="43" spans="1:6">
      <c r="A43" s="24"/>
      <c r="B43" s="24"/>
    </row>
    <row r="44" spans="1:6">
      <c r="A44" s="24"/>
      <c r="B44" s="24"/>
    </row>
    <row r="45" spans="1:6">
      <c r="A45" s="24"/>
      <c r="B45" s="24"/>
    </row>
    <row r="46" spans="1:6">
      <c r="A46" s="24"/>
      <c r="B46" s="24"/>
    </row>
    <row r="47" spans="1:6">
      <c r="A47" s="24"/>
      <c r="B47" s="24"/>
    </row>
    <row r="48" spans="1:6">
      <c r="A48" s="24"/>
      <c r="B48" s="24"/>
    </row>
    <row r="49" spans="1:2">
      <c r="A49" s="24"/>
      <c r="B49" s="24"/>
    </row>
    <row r="50" spans="1:2">
      <c r="A50" s="24"/>
      <c r="B50" s="24"/>
    </row>
    <row r="51" spans="1:2">
      <c r="A51" s="24"/>
      <c r="B51" s="24"/>
    </row>
    <row r="52" spans="1:2">
      <c r="A52" s="24"/>
      <c r="B52" s="24"/>
    </row>
    <row r="53" spans="1:2">
      <c r="A53" s="24"/>
      <c r="B53" s="24"/>
    </row>
    <row r="54" spans="1:2">
      <c r="A54" s="24"/>
      <c r="B54" s="24"/>
    </row>
    <row r="55" spans="1:2">
      <c r="A55" s="24"/>
      <c r="B55" s="24"/>
    </row>
    <row r="56" spans="1:2">
      <c r="A56" s="24"/>
      <c r="B56" s="24"/>
    </row>
    <row r="57" spans="1:2">
      <c r="A57" s="24"/>
      <c r="B57" s="24"/>
    </row>
    <row r="58" spans="1:2">
      <c r="A58" s="24"/>
      <c r="B58" s="24"/>
    </row>
    <row r="59" spans="1:2">
      <c r="A59" s="24"/>
      <c r="B59" s="24"/>
    </row>
    <row r="60" spans="1:2">
      <c r="A60" s="24"/>
      <c r="B60" s="24"/>
    </row>
    <row r="61" spans="1:2">
      <c r="A61" s="24"/>
      <c r="B61" s="24"/>
    </row>
    <row r="62" spans="1:2">
      <c r="A62" s="24"/>
      <c r="B62" s="24"/>
    </row>
    <row r="63" spans="1:2">
      <c r="A63" s="24"/>
      <c r="B63" s="24"/>
    </row>
    <row r="64" spans="1:2">
      <c r="A64" s="24"/>
      <c r="B64" s="24"/>
    </row>
    <row r="65" spans="1:2">
      <c r="A65" s="24"/>
      <c r="B65" s="24"/>
    </row>
    <row r="66" spans="1:2">
      <c r="A66" s="24"/>
      <c r="B66" s="24"/>
    </row>
    <row r="67" spans="1:2">
      <c r="A67" s="24"/>
      <c r="B67" s="24"/>
    </row>
    <row r="68" spans="1:2">
      <c r="A68" s="24"/>
      <c r="B68" s="24"/>
    </row>
    <row r="69" spans="1:2">
      <c r="A69" s="24"/>
      <c r="B69" s="24"/>
    </row>
    <row r="70" spans="1:2">
      <c r="A70" s="24"/>
      <c r="B70" s="24"/>
    </row>
    <row r="71" spans="1:2">
      <c r="A71" s="24"/>
      <c r="B71" s="24"/>
    </row>
    <row r="72" spans="1:2">
      <c r="A72" s="24"/>
      <c r="B72" s="24"/>
    </row>
    <row r="73" spans="1:2">
      <c r="A73" s="24"/>
      <c r="B73" s="24"/>
    </row>
    <row r="74" spans="1:2">
      <c r="A74" s="24"/>
      <c r="B74" s="24"/>
    </row>
    <row r="75" spans="1:2">
      <c r="A75" s="24"/>
      <c r="B75" s="24"/>
    </row>
    <row r="76" spans="1:2">
      <c r="A76" s="24"/>
      <c r="B76" s="24"/>
    </row>
    <row r="77" spans="1:2">
      <c r="A77" s="24"/>
      <c r="B77" s="24"/>
    </row>
    <row r="78" spans="1:2">
      <c r="A78" s="24"/>
      <c r="B78" s="24"/>
    </row>
    <row r="79" spans="1:2">
      <c r="A79" s="24"/>
      <c r="B79" s="24"/>
    </row>
    <row r="80" spans="1:2">
      <c r="A80" s="24"/>
      <c r="B80" s="24"/>
    </row>
    <row r="81" spans="1:2">
      <c r="A81" s="24"/>
      <c r="B81" s="24"/>
    </row>
    <row r="82" spans="1:2">
      <c r="A82" s="24"/>
      <c r="B82" s="24"/>
    </row>
    <row r="83" spans="1:2">
      <c r="A83" s="24"/>
      <c r="B83" s="24"/>
    </row>
    <row r="84" spans="1:2">
      <c r="A84" s="24"/>
      <c r="B84" s="24"/>
    </row>
    <row r="85" spans="1:2">
      <c r="A85" s="24"/>
      <c r="B85" s="24"/>
    </row>
    <row r="86" spans="1:2">
      <c r="A86" s="24"/>
      <c r="B86" s="24"/>
    </row>
    <row r="87" spans="1:2">
      <c r="A87" s="24"/>
      <c r="B87" s="24"/>
    </row>
    <row r="88" spans="1:2">
      <c r="A88" s="24"/>
      <c r="B88" s="24"/>
    </row>
    <row r="89" spans="1:2">
      <c r="A89" s="24"/>
      <c r="B89" s="24"/>
    </row>
    <row r="90" spans="1:2">
      <c r="A90" s="24"/>
      <c r="B90" s="24"/>
    </row>
    <row r="91" spans="1:2">
      <c r="A91" s="24"/>
      <c r="B91" s="24"/>
    </row>
    <row r="92" spans="1:2">
      <c r="A92" s="24"/>
      <c r="B92" s="24"/>
    </row>
    <row r="93" spans="1:2">
      <c r="A93" s="24"/>
      <c r="B93" s="24"/>
    </row>
    <row r="94" spans="1:2">
      <c r="A94" s="24"/>
      <c r="B94" s="24"/>
    </row>
    <row r="95" spans="1:2">
      <c r="A95" s="24"/>
      <c r="B95" s="24"/>
    </row>
    <row r="96" spans="1:2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  <c r="B117" s="24"/>
    </row>
    <row r="118" spans="1:2">
      <c r="A118" s="24"/>
      <c r="B118" s="24"/>
    </row>
    <row r="119" spans="1:2">
      <c r="A119" s="24"/>
      <c r="B119" s="24"/>
    </row>
    <row r="120" spans="1:2">
      <c r="A120" s="24"/>
      <c r="B120" s="24"/>
    </row>
    <row r="121" spans="1:2">
      <c r="A121" s="24"/>
      <c r="B121" s="24"/>
    </row>
    <row r="122" spans="1:2">
      <c r="A122" s="24"/>
      <c r="B122" s="24"/>
    </row>
    <row r="123" spans="1:2">
      <c r="A123" s="24"/>
      <c r="B123" s="24"/>
    </row>
    <row r="124" spans="1:2">
      <c r="A124" s="24"/>
      <c r="B124" s="24"/>
    </row>
    <row r="125" spans="1:2">
      <c r="A125" s="24"/>
      <c r="B125" s="24"/>
    </row>
    <row r="126" spans="1:2">
      <c r="A126" s="24"/>
      <c r="B126" s="24"/>
    </row>
    <row r="127" spans="1:2">
      <c r="A127" s="24"/>
      <c r="B127" s="24"/>
    </row>
    <row r="128" spans="1:2">
      <c r="A128" s="24"/>
      <c r="B128" s="24"/>
    </row>
    <row r="129" spans="1:2">
      <c r="A129" s="24"/>
      <c r="B129" s="24"/>
    </row>
    <row r="130" spans="1:2">
      <c r="A130" s="24"/>
      <c r="B130" s="24"/>
    </row>
    <row r="131" spans="1:2">
      <c r="A131" s="24"/>
      <c r="B131" s="24"/>
    </row>
    <row r="132" spans="1:2">
      <c r="A132" s="24"/>
      <c r="B132" s="24"/>
    </row>
    <row r="133" spans="1:2">
      <c r="A133" s="24"/>
      <c r="B133" s="24"/>
    </row>
    <row r="134" spans="1:2">
      <c r="A134" s="24"/>
      <c r="B134" s="24"/>
    </row>
    <row r="135" spans="1:2">
      <c r="A135" s="24"/>
      <c r="B135" s="24"/>
    </row>
    <row r="136" spans="1:2">
      <c r="A136" s="24"/>
      <c r="B136" s="24"/>
    </row>
    <row r="137" spans="1:2">
      <c r="A137" s="24"/>
      <c r="B137" s="24"/>
    </row>
    <row r="138" spans="1:2">
      <c r="A138" s="24"/>
      <c r="B138" s="24"/>
    </row>
    <row r="139" spans="1:2">
      <c r="A139" s="24"/>
      <c r="B139" s="24"/>
    </row>
    <row r="140" spans="1:2">
      <c r="A140" s="24"/>
      <c r="B140" s="24"/>
    </row>
    <row r="141" spans="1:2">
      <c r="A141" s="24"/>
      <c r="B141" s="24"/>
    </row>
    <row r="142" spans="1:2">
      <c r="A142" s="24"/>
      <c r="B142" s="24"/>
    </row>
    <row r="143" spans="1:2">
      <c r="A143" s="24"/>
      <c r="B143" s="24"/>
    </row>
    <row r="144" spans="1:2">
      <c r="A144" s="24"/>
      <c r="B144" s="24"/>
    </row>
    <row r="145" spans="1:2">
      <c r="A145" s="24"/>
      <c r="B145" s="24"/>
    </row>
    <row r="146" spans="1:2">
      <c r="A146" s="24"/>
      <c r="B146" s="24"/>
    </row>
    <row r="147" spans="1:2">
      <c r="A147" s="24"/>
      <c r="B147" s="24"/>
    </row>
    <row r="148" spans="1:2">
      <c r="A148" s="24"/>
      <c r="B148" s="24"/>
    </row>
    <row r="149" spans="1:2">
      <c r="A149" s="24"/>
      <c r="B149" s="24"/>
    </row>
    <row r="150" spans="1:2">
      <c r="A150" s="24"/>
      <c r="B150" s="24"/>
    </row>
    <row r="151" spans="1:2">
      <c r="A151" s="24"/>
      <c r="B151" s="24"/>
    </row>
    <row r="152" spans="1:2">
      <c r="A152" s="24"/>
      <c r="B152" s="24"/>
    </row>
    <row r="153" spans="1:2">
      <c r="A153" s="24"/>
      <c r="B153" s="24"/>
    </row>
    <row r="154" spans="1:2">
      <c r="A154" s="24"/>
      <c r="B154" s="24"/>
    </row>
    <row r="155" spans="1:2">
      <c r="A155" s="24"/>
      <c r="B155" s="24"/>
    </row>
    <row r="156" spans="1:2">
      <c r="A156" s="24"/>
      <c r="B156" s="24"/>
    </row>
    <row r="157" spans="1:2">
      <c r="A157" s="24"/>
      <c r="B157" s="24"/>
    </row>
    <row r="158" spans="1:2">
      <c r="A158" s="24"/>
      <c r="B158" s="24"/>
    </row>
    <row r="159" spans="1:2">
      <c r="A159" s="24"/>
      <c r="B159" s="24"/>
    </row>
    <row r="160" spans="1:2">
      <c r="A160" s="24"/>
      <c r="B160" s="24"/>
    </row>
    <row r="161" spans="1:2">
      <c r="A161" s="24"/>
      <c r="B161" s="24"/>
    </row>
    <row r="162" spans="1:2">
      <c r="A162" s="24"/>
      <c r="B162" s="24"/>
    </row>
    <row r="163" spans="1:2">
      <c r="A163" s="24"/>
      <c r="B163" s="24"/>
    </row>
    <row r="164" spans="1:2">
      <c r="A164" s="24"/>
      <c r="B164" s="24"/>
    </row>
    <row r="165" spans="1:2">
      <c r="A165" s="24"/>
      <c r="B165" s="24"/>
    </row>
    <row r="166" spans="1:2">
      <c r="A166" s="24"/>
      <c r="B166" s="24"/>
    </row>
    <row r="167" spans="1:2">
      <c r="A167" s="24"/>
      <c r="B167" s="24"/>
    </row>
    <row r="168" spans="1:2">
      <c r="A168" s="24"/>
      <c r="B168" s="24"/>
    </row>
    <row r="169" spans="1:2">
      <c r="A169" s="24"/>
      <c r="B169" s="24"/>
    </row>
    <row r="170" spans="1:2">
      <c r="A170" s="24"/>
      <c r="B170" s="24"/>
    </row>
    <row r="171" spans="1:2">
      <c r="A171" s="24"/>
      <c r="B171" s="24"/>
    </row>
    <row r="172" spans="1:2">
      <c r="A172" s="24"/>
      <c r="B172" s="24"/>
    </row>
    <row r="173" spans="1:2">
      <c r="A173" s="24"/>
      <c r="B173" s="24"/>
    </row>
    <row r="174" spans="1:2">
      <c r="A174" s="24"/>
      <c r="B174" s="24"/>
    </row>
    <row r="175" spans="1:2">
      <c r="A175" s="24"/>
      <c r="B175" s="24"/>
    </row>
    <row r="176" spans="1:2">
      <c r="A176" s="24"/>
      <c r="B176" s="24"/>
    </row>
    <row r="177" spans="1:2">
      <c r="A177" s="24"/>
      <c r="B177" s="24"/>
    </row>
    <row r="178" spans="1:2">
      <c r="A178" s="24"/>
      <c r="B178" s="24"/>
    </row>
    <row r="179" spans="1:2">
      <c r="A179" s="24"/>
      <c r="B179" s="24"/>
    </row>
    <row r="180" spans="1:2">
      <c r="A180" s="24"/>
      <c r="B180" s="24"/>
    </row>
    <row r="181" spans="1:2">
      <c r="A181" s="24"/>
      <c r="B181" s="24"/>
    </row>
    <row r="182" spans="1:2">
      <c r="A182" s="24"/>
      <c r="B182" s="24"/>
    </row>
    <row r="183" spans="1:2">
      <c r="A183" s="24"/>
      <c r="B183" s="24"/>
    </row>
    <row r="184" spans="1:2">
      <c r="A184" s="24"/>
      <c r="B184" s="24"/>
    </row>
    <row r="185" spans="1:2">
      <c r="A185" s="24"/>
      <c r="B185" s="24"/>
    </row>
    <row r="186" spans="1:2">
      <c r="A186" s="24"/>
      <c r="B186" s="24"/>
    </row>
    <row r="187" spans="1:2">
      <c r="A187" s="24"/>
      <c r="B187" s="24"/>
    </row>
    <row r="188" spans="1:2">
      <c r="A188" s="24"/>
      <c r="B188" s="24"/>
    </row>
    <row r="189" spans="1:2">
      <c r="A189" s="24"/>
      <c r="B189" s="24"/>
    </row>
    <row r="190" spans="1:2">
      <c r="A190" s="24"/>
      <c r="B190" s="24"/>
    </row>
    <row r="191" spans="1:2">
      <c r="A191" s="24"/>
      <c r="B191" s="24"/>
    </row>
    <row r="192" spans="1:2">
      <c r="A192" s="24"/>
      <c r="B192" s="24"/>
    </row>
    <row r="193" spans="1:2">
      <c r="A193" s="24"/>
      <c r="B193" s="24"/>
    </row>
    <row r="194" spans="1:2">
      <c r="A194" s="24"/>
      <c r="B194" s="24"/>
    </row>
    <row r="195" spans="1:2">
      <c r="A195" s="24"/>
      <c r="B195" s="24"/>
    </row>
    <row r="196" spans="1:2">
      <c r="A196" s="24"/>
      <c r="B196" s="24"/>
    </row>
    <row r="197" spans="1:2">
      <c r="A197" s="24"/>
      <c r="B197" s="24"/>
    </row>
    <row r="198" spans="1:2">
      <c r="A198" s="24"/>
      <c r="B198" s="24"/>
    </row>
    <row r="199" spans="1:2">
      <c r="A199" s="24"/>
      <c r="B199" s="24"/>
    </row>
    <row r="200" spans="1:2">
      <c r="A200" s="24"/>
      <c r="B200" s="24"/>
    </row>
    <row r="201" spans="1:2">
      <c r="A201" s="24"/>
      <c r="B201" s="24"/>
    </row>
    <row r="202" spans="1:2">
      <c r="A202" s="24"/>
      <c r="B202" s="24"/>
    </row>
    <row r="203" spans="1:2">
      <c r="A203" s="24"/>
      <c r="B203" s="24"/>
    </row>
    <row r="204" spans="1:2">
      <c r="A204" s="24"/>
      <c r="B204" s="24"/>
    </row>
    <row r="205" spans="1:2">
      <c r="A205" s="24"/>
      <c r="B205" s="24"/>
    </row>
    <row r="206" spans="1:2">
      <c r="A206" s="24"/>
      <c r="B206" s="24"/>
    </row>
    <row r="207" spans="1:2">
      <c r="A207" s="24"/>
      <c r="B207" s="24"/>
    </row>
    <row r="208" spans="1:2">
      <c r="A208" s="24"/>
      <c r="B208" s="24"/>
    </row>
    <row r="209" spans="1:2">
      <c r="A209" s="24"/>
      <c r="B209" s="24"/>
    </row>
    <row r="210" spans="1:2">
      <c r="A210" s="24"/>
      <c r="B210" s="24"/>
    </row>
    <row r="211" spans="1:2">
      <c r="A211" s="24"/>
      <c r="B211" s="24"/>
    </row>
    <row r="212" spans="1:2">
      <c r="A212" s="24"/>
      <c r="B212" s="24"/>
    </row>
    <row r="213" spans="1:2">
      <c r="A213" s="24"/>
      <c r="B213" s="24"/>
    </row>
    <row r="214" spans="1:2">
      <c r="A214" s="24"/>
      <c r="B214" s="24"/>
    </row>
    <row r="215" spans="1:2">
      <c r="A215" s="24"/>
      <c r="B215" s="24"/>
    </row>
    <row r="216" spans="1:2">
      <c r="A216" s="24"/>
      <c r="B216" s="24"/>
    </row>
    <row r="217" spans="1:2">
      <c r="A217" s="24"/>
      <c r="B217" s="24"/>
    </row>
    <row r="218" spans="1:2">
      <c r="A218" s="24"/>
      <c r="B218" s="24"/>
    </row>
    <row r="219" spans="1:2">
      <c r="A219" s="24"/>
      <c r="B219" s="24"/>
    </row>
    <row r="220" spans="1:2">
      <c r="A220" s="24"/>
      <c r="B220" s="24"/>
    </row>
    <row r="221" spans="1:2">
      <c r="A221" s="24"/>
      <c r="B221" s="24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45" type="noConversion"/>
  <pageMargins left="0.57999999999999996" right="0.27559055118110198" top="0.22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2022-02-17T00:11:29Z</cp:lastPrinted>
  <dcterms:created xsi:type="dcterms:W3CDTF">2001-07-03T09:54:00Z</dcterms:created>
  <dcterms:modified xsi:type="dcterms:W3CDTF">2022-02-17T00:19:21Z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