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44525"/>
</workbook>
</file>

<file path=xl/sharedStrings.xml><?xml version="1.0" encoding="utf-8"?>
<sst xmlns="http://schemas.openxmlformats.org/spreadsheetml/2006/main" count="85" uniqueCount="78">
  <si>
    <t>楚雄高新区2021年6月地方财政收入分项目执行情况表</t>
  </si>
  <si>
    <r>
      <rPr>
        <sz val="12"/>
        <rFont val="宋体"/>
        <charset val="134"/>
      </rPr>
      <t xml:space="preserve">           单位:</t>
    </r>
    <r>
      <rPr>
        <sz val="12"/>
        <rFont val="宋体"/>
        <charset val="134"/>
      </rPr>
      <t>万</t>
    </r>
    <r>
      <rPr>
        <sz val="12"/>
        <rFont val="宋体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</si>
  <si>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</si>
  <si>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</si>
  <si>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</si>
  <si>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</si>
  <si>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</si>
  <si>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</si>
  <si>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</si>
  <si>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</si>
  <si>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</si>
  <si>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</si>
  <si>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</si>
  <si>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一、一般公共预算收入合计</t>
    </r>
  </si>
  <si>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、税收收入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</si>
  <si>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</si>
  <si>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</si>
  <si>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企业所得税退税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</si>
  <si>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个人所得税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</si>
  <si>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资源税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</si>
  <si>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城市维护建设税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</si>
  <si>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房产税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</si>
  <si>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印花税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</si>
  <si>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城镇土地使用税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</si>
  <si>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土地增值税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</si>
  <si>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车船税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</si>
  <si>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耕地占用税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</si>
  <si>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契税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</si>
  <si>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</si>
  <si>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</si>
  <si>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</si>
  <si>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</si>
  <si>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专项收入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</si>
  <si>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教育费附加收入</t>
    </r>
  </si>
  <si>
    <t xml:space="preserve">     残疾人就业保障金收入</t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</si>
  <si>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教育资金收入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</si>
  <si>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</si>
  <si>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</si>
  <si>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行政事业性收费收入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</si>
  <si>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罚没收入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</si>
  <si>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国有资本经营收入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</si>
  <si>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国有资源（资产）有偿使用收入</t>
    </r>
  </si>
  <si>
    <t xml:space="preserve">  捐赠收入</t>
  </si>
  <si>
    <t xml:space="preserve">  政府住房基金收入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</si>
  <si>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其他收入</t>
    </r>
  </si>
  <si>
    <t>二、政府性基金预算收入合计</t>
  </si>
  <si>
    <t>高新区2021年6月地方财政支出分项目执行情况表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</si>
  <si>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单位：</t>
    </r>
    <r>
      <rPr>
        <sz val="12"/>
        <rFont val="宋体"/>
        <charset val="134"/>
      </rPr>
      <t>万</t>
    </r>
    <r>
      <rPr>
        <sz val="12"/>
        <rFont val="宋体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</si>
  <si>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</si>
  <si>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</si>
  <si>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</si>
  <si>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</si>
  <si>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</si>
  <si>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一、一般公共预算支出合计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</si>
  <si>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一般公共服务支出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</si>
  <si>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外交支出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</si>
  <si>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</si>
  <si>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公共安全支出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</si>
  <si>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教育支出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</si>
  <si>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</si>
  <si>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</si>
  <si>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社会保障和就业支出</t>
    </r>
  </si>
  <si>
    <t xml:space="preserve">  卫生健康支出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</si>
  <si>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节能环保支出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</si>
  <si>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城乡社区支出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</si>
  <si>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农林水支出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</si>
  <si>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</si>
  <si>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</si>
  <si>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</si>
  <si>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</si>
  <si>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</si>
  <si>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</si>
  <si>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</si>
  <si>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</si>
  <si>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</si>
  <si>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债务还本支出</t>
  </si>
  <si>
    <t xml:space="preserve">  债务付息支出</t>
  </si>
  <si>
    <t>二、政府性基金预算支出合计</t>
  </si>
</sst>
</file>

<file path=xl/styles.xml><?xml version="1.0" encoding="utf-8"?>
<styleSheet xmlns="http://schemas.openxmlformats.org/spreadsheetml/2006/main">
  <numFmts count="31">
    <numFmt numFmtId="176" formatCode="&quot;$&quot;#,##0.00_);[Red]\(&quot;$&quot;#,##0.00\)"/>
    <numFmt numFmtId="177" formatCode="_(&quot;$&quot;* #,##0.00_);_(&quot;$&quot;* \(#,##0.00\);_(&quot;$&quot;* &quot;-&quot;??_);_(@_)"/>
    <numFmt numFmtId="178" formatCode="0.0_ "/>
    <numFmt numFmtId="179" formatCode="&quot;$&quot;\ #,##0_-;[Red]&quot;$&quot;\ #,##0\-"/>
    <numFmt numFmtId="180" formatCode="#,##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81" formatCode="0.0_ ;[Red]\-0.0\ "/>
    <numFmt numFmtId="182" formatCode="yy\.mm\.dd"/>
    <numFmt numFmtId="183" formatCode="#,##0_);[Red]\(#,##0\)"/>
    <numFmt numFmtId="184" formatCode="_-* #,##0.00_-;\-* #,##0.00_-;_-* &quot;-&quot;??_-;_-@_-"/>
    <numFmt numFmtId="185" formatCode="\$#,##0;\(\$#,##0\)"/>
    <numFmt numFmtId="186" formatCode="#,##0;\(#,##0\)"/>
    <numFmt numFmtId="187" formatCode="_-&quot;$&quot;\ * #,##0_-;_-&quot;$&quot;\ * #,##0\-;_-&quot;$&quot;\ * &quot;-&quot;_-;_-@_-"/>
    <numFmt numFmtId="188" formatCode="#,##0.0_);[Red]\(#,##0.0\)"/>
    <numFmt numFmtId="189" formatCode="_-* #,##0_-;\-* #,##0_-;_-* &quot;-&quot;_-;_-@_-"/>
    <numFmt numFmtId="190" formatCode="&quot;$&quot;\ #,##0.00_-;[Red]&quot;$&quot;\ #,##0.00\-"/>
    <numFmt numFmtId="191" formatCode="\$#,##0.00;\(\$#,##0.00\)"/>
    <numFmt numFmtId="192" formatCode="0.00_ "/>
    <numFmt numFmtId="193" formatCode="_-&quot;$&quot;\ * #,##0.00_-;_-&quot;$&quot;\ * #,##0.00\-;_-&quot;$&quot;\ * &quot;-&quot;??_-;_-@_-"/>
    <numFmt numFmtId="194" formatCode="#,##0.0_);\(#,##0.0\)"/>
    <numFmt numFmtId="195" formatCode="&quot;$&quot;#,##0_);[Red]\(&quot;$&quot;#,##0\)"/>
    <numFmt numFmtId="196" formatCode="#\ ??/??"/>
    <numFmt numFmtId="197" formatCode="_(&quot;$&quot;* #,##0_);_(&quot;$&quot;* \(#,##0\);_(&quot;$&quot;* &quot;-&quot;_);_(@_)"/>
    <numFmt numFmtId="198" formatCode="0_);[Red]\(0\)"/>
    <numFmt numFmtId="199" formatCode="_ * #,##0_ ;_ * \-#,##0_ ;_ * &quot;-&quot;??_ ;_ @_ "/>
    <numFmt numFmtId="200" formatCode="#,##0.0_ ;[Red]\-#,##0.0\ "/>
    <numFmt numFmtId="201" formatCode="#,##0_ ;[Red]\-#,##0\ "/>
    <numFmt numFmtId="202" formatCode="_ * #,##0.0_ ;_ * \-#,##0.0_ ;_ * &quot;-&quot;??_ ;_ @_ "/>
  </numFmts>
  <fonts count="60">
    <font>
      <sz val="12"/>
      <name val="宋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b/>
      <sz val="10"/>
      <name val="宋体"/>
      <charset val="134"/>
    </font>
    <font>
      <sz val="12"/>
      <name val="楷体_GB2312"/>
      <charset val="134"/>
    </font>
    <font>
      <b/>
      <sz val="12"/>
      <name val="楷体_GB2312"/>
      <charset val="134"/>
    </font>
    <font>
      <b/>
      <sz val="12"/>
      <name val="黑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name val="Helv"/>
      <charset val="134"/>
    </font>
    <font>
      <sz val="10"/>
      <name val="Arial"/>
      <charset val="134"/>
    </font>
    <font>
      <sz val="10"/>
      <name val="MS Sans Serif"/>
      <charset val="134"/>
    </font>
    <font>
      <sz val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Geneva"/>
      <charset val="134"/>
    </font>
    <font>
      <u/>
      <sz val="11"/>
      <color rgb="FF0000FF"/>
      <name val="宋体"/>
      <charset val="0"/>
      <scheme val="minor"/>
    </font>
    <font>
      <sz val="12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36"/>
      <name val="宋体"/>
      <charset val="134"/>
    </font>
    <font>
      <b/>
      <sz val="9"/>
      <name val="Arial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b/>
      <sz val="12"/>
      <color indexed="8"/>
      <name val="宋体"/>
      <charset val="134"/>
    </font>
    <font>
      <sz val="12"/>
      <color indexed="16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charset val="134"/>
    </font>
    <font>
      <sz val="12"/>
      <color indexed="17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mediumGray">
        <fgColor indexed="22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4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9" fillId="0" borderId="0">
      <alignment horizontal="center" wrapText="1"/>
      <protection locked="0"/>
    </xf>
    <xf numFmtId="41" fontId="2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182" fontId="17" fillId="0" borderId="7" applyFill="0" applyProtection="0">
      <alignment horizontal="right"/>
    </xf>
    <xf numFmtId="0" fontId="27" fillId="15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20" fillId="21" borderId="9" applyNumberFormat="0" applyFont="0" applyAlignment="0" applyProtection="0">
      <alignment vertical="center"/>
    </xf>
    <xf numFmtId="0" fontId="6" fillId="0" borderId="0"/>
    <xf numFmtId="0" fontId="23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16" fillId="0" borderId="0"/>
    <xf numFmtId="0" fontId="25" fillId="0" borderId="0"/>
    <xf numFmtId="0" fontId="35" fillId="0" borderId="0" applyNumberFormat="0" applyFill="0" applyBorder="0" applyAlignment="0" applyProtection="0">
      <alignment vertical="center"/>
    </xf>
    <xf numFmtId="0" fontId="16" fillId="0" borderId="0">
      <protection locked="0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23" fillId="2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33" fillId="20" borderId="6" applyNumberFormat="0" applyAlignment="0" applyProtection="0">
      <alignment vertical="center"/>
    </xf>
    <xf numFmtId="0" fontId="38" fillId="28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>
      <alignment horizontal="left"/>
    </xf>
    <xf numFmtId="0" fontId="21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0"/>
    <xf numFmtId="0" fontId="23" fillId="17" borderId="0" applyNumberFormat="0" applyBorder="0" applyAlignment="0" applyProtection="0">
      <alignment vertical="center"/>
    </xf>
    <xf numFmtId="0" fontId="16" fillId="0" borderId="0"/>
    <xf numFmtId="49" fontId="17" fillId="0" borderId="0" applyFont="0" applyFill="0" applyBorder="0" applyAlignment="0" applyProtection="0"/>
    <xf numFmtId="0" fontId="15" fillId="14" borderId="0" applyNumberFormat="0" applyBorder="0" applyAlignment="0" applyProtection="0"/>
    <xf numFmtId="0" fontId="25" fillId="0" borderId="0"/>
    <xf numFmtId="0" fontId="27" fillId="4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15" borderId="0" applyNumberFormat="0" applyBorder="0" applyAlignment="0" applyProtection="0"/>
    <xf numFmtId="0" fontId="15" fillId="14" borderId="0" applyNumberFormat="0" applyBorder="0" applyAlignment="0" applyProtection="0"/>
    <xf numFmtId="0" fontId="17" fillId="0" borderId="0" applyFont="0" applyFill="0" applyBorder="0" applyAlignment="0" applyProtection="0"/>
    <xf numFmtId="0" fontId="15" fillId="44" borderId="0" applyNumberFormat="0" applyBorder="0" applyAlignment="0" applyProtection="0"/>
    <xf numFmtId="190" fontId="17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1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27" fillId="4" borderId="0" applyNumberFormat="0" applyBorder="0" applyAlignment="0" applyProtection="0"/>
    <xf numFmtId="177" fontId="17" fillId="0" borderId="0" applyFont="0" applyFill="0" applyBorder="0" applyAlignment="0" applyProtection="0"/>
    <xf numFmtId="0" fontId="27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5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15" fillId="14" borderId="0" applyNumberFormat="0" applyBorder="0" applyAlignment="0" applyProtection="0"/>
    <xf numFmtId="0" fontId="15" fillId="47" borderId="0" applyNumberFormat="0" applyBorder="0" applyAlignment="0" applyProtection="0"/>
    <xf numFmtId="0" fontId="27" fillId="47" borderId="0" applyNumberFormat="0" applyBorder="0" applyAlignment="0" applyProtection="0"/>
    <xf numFmtId="189" fontId="17" fillId="0" borderId="0" applyFont="0" applyFill="0" applyBorder="0" applyAlignment="0" applyProtection="0"/>
    <xf numFmtId="186" fontId="13" fillId="0" borderId="0"/>
    <xf numFmtId="184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/>
    <xf numFmtId="191" fontId="13" fillId="0" borderId="0"/>
    <xf numFmtId="15" fontId="18" fillId="0" borderId="0"/>
    <xf numFmtId="185" fontId="13" fillId="0" borderId="0"/>
    <xf numFmtId="38" fontId="44" fillId="48" borderId="0" applyNumberFormat="0" applyBorder="0" applyAlignment="0" applyProtection="0"/>
    <xf numFmtId="0" fontId="45" fillId="0" borderId="15" applyNumberFormat="0" applyAlignment="0" applyProtection="0">
      <alignment horizontal="left" vertical="center"/>
    </xf>
    <xf numFmtId="0" fontId="45" fillId="0" borderId="16">
      <alignment horizontal="left" vertical="center"/>
    </xf>
    <xf numFmtId="10" fontId="44" fillId="49" borderId="3" applyNumberFormat="0" applyBorder="0" applyAlignment="0" applyProtection="0"/>
    <xf numFmtId="194" fontId="46" fillId="50" borderId="0"/>
    <xf numFmtId="194" fontId="47" fillId="51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3" fillId="0" borderId="0"/>
    <xf numFmtId="37" fontId="48" fillId="0" borderId="0"/>
    <xf numFmtId="179" fontId="17" fillId="0" borderId="0"/>
    <xf numFmtId="0" fontId="16" fillId="0" borderId="0"/>
    <xf numFmtId="14" fontId="19" fillId="0" borderId="0">
      <alignment horizontal="center" wrapText="1"/>
      <protection locked="0"/>
    </xf>
    <xf numFmtId="3" fontId="18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17" fillId="0" borderId="0" applyFont="0" applyFill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9" fillId="0" borderId="17">
      <alignment horizontal="center"/>
    </xf>
    <xf numFmtId="0" fontId="18" fillId="27" borderId="0" applyNumberFormat="0" applyFont="0" applyBorder="0" applyAlignment="0" applyProtection="0"/>
    <xf numFmtId="0" fontId="50" fillId="52" borderId="18">
      <protection locked="0"/>
    </xf>
    <xf numFmtId="0" fontId="51" fillId="0" borderId="0"/>
    <xf numFmtId="0" fontId="50" fillId="52" borderId="18">
      <protection locked="0"/>
    </xf>
    <xf numFmtId="0" fontId="50" fillId="52" borderId="18">
      <protection locked="0"/>
    </xf>
    <xf numFmtId="197" fontId="17" fillId="0" borderId="0" applyFont="0" applyFill="0" applyBorder="0" applyAlignment="0" applyProtection="0"/>
    <xf numFmtId="0" fontId="17" fillId="0" borderId="2" applyNumberFormat="0" applyFill="0" applyProtection="0">
      <alignment horizontal="right"/>
    </xf>
    <xf numFmtId="0" fontId="52" fillId="0" borderId="2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7" applyNumberFormat="0" applyFill="0" applyProtection="0">
      <alignment horizontal="center"/>
    </xf>
    <xf numFmtId="0" fontId="55" fillId="53" borderId="0" applyNumberFormat="0" applyBorder="0" applyAlignment="0" applyProtection="0"/>
    <xf numFmtId="0" fontId="56" fillId="54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9" fillId="44" borderId="0" applyNumberFormat="0" applyBorder="0" applyAlignment="0" applyProtection="0"/>
    <xf numFmtId="0" fontId="54" fillId="0" borderId="7" applyNumberFormat="0" applyFill="0" applyProtection="0">
      <alignment horizontal="left"/>
    </xf>
    <xf numFmtId="0" fontId="18" fillId="0" borderId="0"/>
    <xf numFmtId="41" fontId="0" fillId="0" borderId="0" applyFont="0" applyFill="0" applyBorder="0" applyAlignment="0" applyProtection="0"/>
    <xf numFmtId="4" fontId="18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17" fillId="0" borderId="2" applyNumberFormat="0" applyFill="0" applyProtection="0">
      <alignment horizontal="left"/>
    </xf>
    <xf numFmtId="1" fontId="17" fillId="0" borderId="7" applyFill="0" applyProtection="0">
      <alignment horizontal="center"/>
    </xf>
    <xf numFmtId="0" fontId="18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8" fontId="0" fillId="0" borderId="0" xfId="0" applyNumberFormat="1" applyAlignment="1" applyProtection="1">
      <alignment horizontal="right"/>
      <protection locked="0"/>
    </xf>
    <xf numFmtId="192" fontId="0" fillId="0" borderId="0" xfId="0" applyNumberForma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98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98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99" fontId="2" fillId="0" borderId="2" xfId="0" applyNumberFormat="1" applyFont="1" applyBorder="1" applyAlignment="1" applyProtection="1">
      <alignment horizontal="right" vertical="center" wrapText="1"/>
    </xf>
    <xf numFmtId="183" fontId="2" fillId="0" borderId="2" xfId="0" applyNumberFormat="1" applyFont="1" applyBorder="1" applyAlignment="1" applyProtection="1">
      <alignment horizontal="right" vertical="center" wrapText="1"/>
    </xf>
    <xf numFmtId="200" fontId="4" fillId="0" borderId="3" xfId="15" applyNumberFormat="1" applyFont="1" applyFill="1" applyBorder="1" applyAlignment="1" applyProtection="1">
      <alignment horizontal="right" vertical="center"/>
      <protection locked="0"/>
    </xf>
    <xf numFmtId="201" fontId="2" fillId="0" borderId="2" xfId="0" applyNumberFormat="1" applyFont="1" applyBorder="1" applyAlignment="1" applyProtection="1">
      <alignment horizontal="right" vertical="center" wrapText="1"/>
    </xf>
    <xf numFmtId="0" fontId="4" fillId="2" borderId="3" xfId="0" applyNumberFormat="1" applyFont="1" applyFill="1" applyBorder="1" applyAlignment="1" applyProtection="1">
      <alignment horizontal="left" vertical="center"/>
    </xf>
    <xf numFmtId="199" fontId="4" fillId="0" borderId="3" xfId="10" applyNumberFormat="1" applyFont="1" applyBorder="1" applyAlignment="1" applyProtection="1">
      <alignment horizontal="right"/>
    </xf>
    <xf numFmtId="201" fontId="4" fillId="0" borderId="3" xfId="10" applyNumberFormat="1" applyFont="1" applyBorder="1" applyAlignment="1" applyProtection="1">
      <alignment horizontal="right"/>
    </xf>
    <xf numFmtId="0" fontId="5" fillId="3" borderId="3" xfId="0" applyNumberFormat="1" applyFont="1" applyFill="1" applyBorder="1" applyAlignment="1" applyProtection="1">
      <alignment horizontal="left" vertical="center"/>
    </xf>
    <xf numFmtId="199" fontId="4" fillId="0" borderId="3" xfId="10" applyNumberFormat="1" applyFont="1" applyBorder="1" applyAlignment="1" applyProtection="1">
      <alignment horizontal="right"/>
      <protection locked="0"/>
    </xf>
    <xf numFmtId="199" fontId="6" fillId="0" borderId="3" xfId="10" applyNumberFormat="1" applyFont="1" applyBorder="1" applyAlignment="1" applyProtection="1">
      <alignment horizontal="right"/>
      <protection locked="0"/>
    </xf>
    <xf numFmtId="201" fontId="6" fillId="0" borderId="3" xfId="10" applyNumberFormat="1" applyFont="1" applyBorder="1" applyAlignment="1" applyProtection="1">
      <alignment horizontal="right"/>
      <protection locked="0"/>
    </xf>
    <xf numFmtId="180" fontId="6" fillId="0" borderId="3" xfId="10" applyNumberFormat="1" applyFont="1" applyBorder="1" applyAlignment="1" applyProtection="1">
      <alignment horizontal="right"/>
      <protection locked="0"/>
    </xf>
    <xf numFmtId="200" fontId="6" fillId="0" borderId="3" xfId="15" applyNumberFormat="1" applyFont="1" applyFill="1" applyBorder="1" applyAlignment="1" applyProtection="1">
      <alignment horizontal="right" vertical="center"/>
      <protection locked="0"/>
    </xf>
    <xf numFmtId="0" fontId="7" fillId="3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3" fontId="4" fillId="0" borderId="3" xfId="10" applyNumberFormat="1" applyFont="1" applyBorder="1" applyAlignment="1" applyProtection="1">
      <alignment horizontal="right"/>
      <protection locked="0"/>
    </xf>
    <xf numFmtId="43" fontId="6" fillId="0" borderId="3" xfId="10" applyNumberFormat="1" applyFont="1" applyBorder="1" applyAlignment="1" applyProtection="1">
      <alignment horizontal="right"/>
      <protection locked="0"/>
    </xf>
    <xf numFmtId="202" fontId="6" fillId="0" borderId="3" xfId="10" applyNumberFormat="1" applyFont="1" applyBorder="1" applyAlignment="1" applyProtection="1">
      <alignment horizontal="right"/>
      <protection locked="0"/>
    </xf>
    <xf numFmtId="0" fontId="7" fillId="3" borderId="4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201" fontId="4" fillId="0" borderId="3" xfId="10" applyNumberFormat="1" applyFont="1" applyBorder="1" applyAlignment="1" applyProtection="1">
      <alignment horizontal="right"/>
      <protection locked="0"/>
    </xf>
    <xf numFmtId="180" fontId="4" fillId="0" borderId="3" xfId="1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2" fontId="2" fillId="0" borderId="3" xfId="0" applyNumberFormat="1" applyFont="1" applyBorder="1" applyAlignment="1" applyProtection="1">
      <alignment horizontal="center" vertical="distributed"/>
      <protection locked="0"/>
    </xf>
    <xf numFmtId="181" fontId="4" fillId="0" borderId="3" xfId="15" applyNumberFormat="1" applyFont="1" applyBorder="1" applyAlignment="1" applyProtection="1">
      <alignment horizontal="right"/>
    </xf>
    <xf numFmtId="201" fontId="6" fillId="0" borderId="3" xfId="10" applyNumberFormat="1" applyFont="1" applyBorder="1" applyAlignment="1" applyProtection="1">
      <alignment horizontal="right"/>
    </xf>
    <xf numFmtId="181" fontId="6" fillId="0" borderId="3" xfId="15" applyNumberFormat="1" applyFont="1" applyBorder="1" applyAlignment="1" applyProtection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183" fontId="8" fillId="0" borderId="0" xfId="0" applyNumberFormat="1" applyFont="1" applyAlignment="1" applyProtection="1">
      <alignment horizontal="right"/>
      <protection locked="0"/>
    </xf>
    <xf numFmtId="180" fontId="8" fillId="0" borderId="0" xfId="0" applyNumberFormat="1" applyFont="1" applyAlignment="1" applyProtection="1">
      <alignment horizontal="right"/>
      <protection locked="0"/>
    </xf>
    <xf numFmtId="192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3" fontId="9" fillId="0" borderId="0" xfId="0" applyNumberFormat="1" applyFont="1" applyFill="1" applyBorder="1" applyAlignment="1" applyProtection="1">
      <alignment horizontal="right"/>
      <protection locked="0"/>
    </xf>
    <xf numFmtId="183" fontId="8" fillId="0" borderId="0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183" fontId="2" fillId="0" borderId="1" xfId="0" applyNumberFormat="1" applyFont="1" applyBorder="1" applyAlignment="1" applyProtection="1">
      <alignment horizontal="center" vertical="distributed"/>
      <protection locked="0"/>
    </xf>
    <xf numFmtId="183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83" fontId="2" fillId="0" borderId="2" xfId="0" applyNumberFormat="1" applyFont="1" applyBorder="1" applyAlignment="1" applyProtection="1">
      <alignment horizontal="center" vertical="distributed"/>
      <protection locked="0"/>
    </xf>
    <xf numFmtId="18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83" fontId="11" fillId="0" borderId="3" xfId="10" applyNumberFormat="1" applyFont="1" applyBorder="1" applyAlignment="1" applyProtection="1">
      <alignment horizontal="right"/>
    </xf>
    <xf numFmtId="183" fontId="11" fillId="0" borderId="3" xfId="10" applyNumberFormat="1" applyFont="1" applyBorder="1" applyAlignment="1" applyProtection="1">
      <alignment horizontal="right" vertical="center"/>
    </xf>
    <xf numFmtId="188" fontId="11" fillId="0" borderId="3" xfId="15" applyNumberFormat="1" applyFont="1" applyFill="1" applyBorder="1" applyAlignment="1" applyProtection="1">
      <alignment horizontal="right" vertical="center"/>
      <protection locked="0"/>
    </xf>
    <xf numFmtId="183" fontId="11" fillId="0" borderId="2" xfId="0" applyNumberFormat="1" applyFont="1" applyBorder="1" applyAlignment="1" applyProtection="1">
      <alignment horizontal="right" vertical="center"/>
      <protection locked="0"/>
    </xf>
    <xf numFmtId="201" fontId="11" fillId="0" borderId="2" xfId="0" applyNumberFormat="1" applyFont="1" applyBorder="1" applyAlignment="1" applyProtection="1">
      <alignment horizontal="right" vertical="center"/>
      <protection locked="0"/>
    </xf>
    <xf numFmtId="0" fontId="7" fillId="2" borderId="3" xfId="0" applyNumberFormat="1" applyFont="1" applyFill="1" applyBorder="1" applyAlignment="1" applyProtection="1">
      <alignment vertical="center" wrapText="1"/>
    </xf>
    <xf numFmtId="183" fontId="11" fillId="2" borderId="3" xfId="0" applyNumberFormat="1" applyFont="1" applyFill="1" applyBorder="1" applyAlignment="1" applyProtection="1">
      <alignment horizontal="right" vertical="center"/>
    </xf>
    <xf numFmtId="201" fontId="12" fillId="0" borderId="3" xfId="10" applyNumberFormat="1" applyFont="1" applyBorder="1" applyAlignment="1" applyProtection="1">
      <alignment horizontal="right" vertical="center"/>
      <protection locked="0"/>
    </xf>
    <xf numFmtId="183" fontId="12" fillId="0" borderId="3" xfId="10" applyNumberFormat="1" applyFont="1" applyBorder="1" applyAlignment="1" applyProtection="1">
      <alignment horizontal="right" vertical="center"/>
      <protection locked="0"/>
    </xf>
    <xf numFmtId="188" fontId="12" fillId="0" borderId="3" xfId="15" applyNumberFormat="1" applyFont="1" applyFill="1" applyBorder="1" applyAlignment="1" applyProtection="1">
      <alignment horizontal="right" vertical="center"/>
      <protection locked="0"/>
    </xf>
    <xf numFmtId="201" fontId="12" fillId="0" borderId="2" xfId="0" applyNumberFormat="1" applyFont="1" applyBorder="1" applyAlignment="1" applyProtection="1">
      <alignment horizontal="right" vertical="center"/>
      <protection locked="0"/>
    </xf>
    <xf numFmtId="200" fontId="12" fillId="0" borderId="3" xfId="15" applyNumberFormat="1" applyFont="1" applyFill="1" applyBorder="1" applyAlignment="1" applyProtection="1">
      <alignment horizontal="right" vertical="center"/>
      <protection locked="0"/>
    </xf>
    <xf numFmtId="201" fontId="12" fillId="0" borderId="3" xfId="10" applyNumberFormat="1" applyFont="1" applyBorder="1" applyAlignment="1" applyProtection="1">
      <alignment horizontal="right" vertical="center"/>
    </xf>
    <xf numFmtId="183" fontId="12" fillId="0" borderId="2" xfId="0" applyNumberFormat="1" applyFont="1" applyBorder="1" applyAlignment="1" applyProtection="1">
      <alignment horizontal="right" vertical="center"/>
      <protection locked="0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80" fontId="12" fillId="0" borderId="3" xfId="10" applyNumberFormat="1" applyFont="1" applyBorder="1" applyAlignment="1" applyProtection="1">
      <alignment horizontal="right" vertical="center"/>
      <protection locked="0"/>
    </xf>
    <xf numFmtId="183" fontId="12" fillId="0" borderId="3" xfId="10" applyNumberFormat="1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83" fontId="11" fillId="2" borderId="2" xfId="0" applyNumberFormat="1" applyFont="1" applyFill="1" applyBorder="1" applyAlignment="1" applyProtection="1">
      <alignment horizontal="right" vertical="center"/>
    </xf>
    <xf numFmtId="192" fontId="9" fillId="0" borderId="0" xfId="0" applyNumberFormat="1" applyFont="1" applyFill="1" applyBorder="1" applyAlignment="1" applyProtection="1">
      <alignment horizontal="right"/>
      <protection locked="0"/>
    </xf>
    <xf numFmtId="183" fontId="2" fillId="0" borderId="5" xfId="0" applyNumberFormat="1" applyFont="1" applyBorder="1" applyAlignment="1" applyProtection="1">
      <alignment horizontal="center" vertical="center" wrapText="1"/>
      <protection locked="0"/>
    </xf>
    <xf numFmtId="183" fontId="0" fillId="0" borderId="0" xfId="0" applyNumberFormat="1" applyFont="1" applyAlignment="1" applyProtection="1">
      <alignment horizontal="center"/>
      <protection locked="0"/>
    </xf>
    <xf numFmtId="178" fontId="11" fillId="0" borderId="3" xfId="10" applyNumberFormat="1" applyFont="1" applyBorder="1" applyAlignment="1" applyProtection="1">
      <alignment horizontal="right" vertical="center"/>
    </xf>
    <xf numFmtId="183" fontId="2" fillId="0" borderId="0" xfId="0" applyNumberFormat="1" applyFont="1" applyAlignment="1" applyProtection="1">
      <alignment horizontal="right"/>
      <protection locked="0"/>
    </xf>
    <xf numFmtId="178" fontId="12" fillId="0" borderId="3" xfId="10" applyNumberFormat="1" applyFont="1" applyBorder="1" applyAlignment="1" applyProtection="1">
      <alignment horizontal="right" vertical="center"/>
    </xf>
    <xf numFmtId="183" fontId="0" fillId="0" borderId="0" xfId="0" applyNumberFormat="1" applyFont="1" applyAlignment="1" applyProtection="1">
      <alignment horizontal="right"/>
      <protection locked="0"/>
    </xf>
  </cellXfs>
  <cellStyles count="1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日期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_ET_STYLE_NoName_00__Book1" xfId="17"/>
    <cellStyle name="注释" xfId="18" builtinId="10"/>
    <cellStyle name="_ET_STYLE_NoName_00__Sheet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_ET_STYLE_NoName_00_" xfId="2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0,0_x000d__x000a_NA_x000d__x000a_" xfId="31"/>
    <cellStyle name="_20100326高清市院遂宁检察院1080P配置清单26日改" xfId="32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PSChar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_弱电系统设备配置报价清单" xfId="61"/>
    <cellStyle name="60% - 强调文字颜色 6" xfId="62" builtinId="52"/>
    <cellStyle name="_Book1" xfId="63"/>
    <cellStyle name="_Book1_2" xfId="64"/>
    <cellStyle name="Accent2 - 20%" xfId="65"/>
    <cellStyle name="_ET_STYLE_NoName_00__Book1_1" xfId="66"/>
    <cellStyle name="Accent1" xfId="67"/>
    <cellStyle name="Accent1 - 20%" xfId="68"/>
    <cellStyle name="Accent1 - 40%" xfId="69"/>
    <cellStyle name="Accent1 - 60%" xfId="70"/>
    <cellStyle name="Accent2" xfId="71"/>
    <cellStyle name="Accent3" xfId="72"/>
    <cellStyle name="Accent3 - 20%" xfId="73"/>
    <cellStyle name="Milliers_!!!GO" xfId="74"/>
    <cellStyle name="Accent3 - 40%" xfId="75"/>
    <cellStyle name="Mon閠aire [0]_!!!GO" xfId="76"/>
    <cellStyle name="Accent3 - 60%" xfId="77"/>
    <cellStyle name="Accent4" xfId="78"/>
    <cellStyle name="Accent4 - 20%" xfId="79"/>
    <cellStyle name="Accent4 - 40%" xfId="80"/>
    <cellStyle name="Accent4 - 60%" xfId="81"/>
    <cellStyle name="捠壿 [0.00]_Region Orders (2)" xfId="82"/>
    <cellStyle name="Accent5" xfId="83"/>
    <cellStyle name="Accent5 - 20%" xfId="84"/>
    <cellStyle name="Accent5 - 40%" xfId="85"/>
    <cellStyle name="Accent5 - 60%" xfId="86"/>
    <cellStyle name="Accent6" xfId="87"/>
    <cellStyle name="Accent6 - 20%" xfId="88"/>
    <cellStyle name="Accent6 - 40%" xfId="89"/>
    <cellStyle name="Accent6 - 60%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分级显示列_1_Book1" xfId="96"/>
    <cellStyle name="样式 1" xfId="97"/>
    <cellStyle name="Currency1" xfId="98"/>
    <cellStyle name="Date" xfId="99"/>
    <cellStyle name="Dollar (zero dec)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oneda [0]_96 Risk" xfId="110"/>
    <cellStyle name="Moneda_96 Risk" xfId="111"/>
    <cellStyle name="Mon閠aire_!!!GO" xfId="112"/>
    <cellStyle name="New Times Roman" xfId="113"/>
    <cellStyle name="no dec" xfId="114"/>
    <cellStyle name="Normal - Style1" xfId="115"/>
    <cellStyle name="Normal_!!!GO" xfId="116"/>
    <cellStyle name="per.style" xfId="117"/>
    <cellStyle name="PSInt" xfId="118"/>
    <cellStyle name="Percent [2]" xfId="119"/>
    <cellStyle name="Percent_!!!GO" xfId="120"/>
    <cellStyle name="Pourcentage_pldt" xfId="121"/>
    <cellStyle name="PSDate" xfId="122"/>
    <cellStyle name="PSDec" xfId="123"/>
    <cellStyle name="PSHeading" xfId="124"/>
    <cellStyle name="PSSpacer" xfId="125"/>
    <cellStyle name="sstot" xfId="126"/>
    <cellStyle name="Standard_AREAS" xfId="127"/>
    <cellStyle name="t" xfId="128"/>
    <cellStyle name="t_HVAC Equipment (3)" xfId="129"/>
    <cellStyle name="捠壿_Region Orders (2)" xfId="130"/>
    <cellStyle name="编号" xfId="131"/>
    <cellStyle name="标题1" xfId="132"/>
    <cellStyle name="表标题" xfId="133"/>
    <cellStyle name="部门" xfId="134"/>
    <cellStyle name="强调 3" xfId="135"/>
    <cellStyle name="差_Book1" xfId="136"/>
    <cellStyle name="超级链接" xfId="137"/>
    <cellStyle name="分级显示行_1_Book1" xfId="138"/>
    <cellStyle name="后继超级链接" xfId="139"/>
    <cellStyle name="好_Book1" xfId="140"/>
    <cellStyle name="借出原因" xfId="141"/>
    <cellStyle name="普通_97-917" xfId="142"/>
    <cellStyle name="千分位[0]_laroux" xfId="143"/>
    <cellStyle name="千分位_97-917" xfId="144"/>
    <cellStyle name="千位[0]_ 方正PC" xfId="145"/>
    <cellStyle name="千位_ 方正PC" xfId="146"/>
    <cellStyle name="强调 1" xfId="147"/>
    <cellStyle name="强调 2" xfId="148"/>
    <cellStyle name="商品名称" xfId="149"/>
    <cellStyle name="数量" xfId="150"/>
    <cellStyle name="昗弨_Pacific Region P&amp;L" xfId="151"/>
    <cellStyle name="寘嬫愗傝 [0.00]_Region Orders (2)" xfId="152"/>
    <cellStyle name="寘嬫愗傝_Region Orders (2)" xfId="1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showGridLines="0" showZeros="0" workbookViewId="0">
      <pane xSplit="1" ySplit="4" topLeftCell="B5" activePane="bottomRight" state="frozenSplit"/>
      <selection/>
      <selection pane="topRight"/>
      <selection pane="bottomLeft"/>
      <selection pane="bottomRight" activeCell="P12" sqref="P12"/>
    </sheetView>
  </sheetViews>
  <sheetFormatPr defaultColWidth="9" defaultRowHeight="14.25"/>
  <cols>
    <col min="1" max="1" width="30.625" style="48" customWidth="1"/>
    <col min="2" max="2" width="9.125" style="48" customWidth="1"/>
    <col min="3" max="3" width="12" style="49" customWidth="1"/>
    <col min="4" max="4" width="11.75" style="49" customWidth="1"/>
    <col min="5" max="5" width="12.75" style="49" customWidth="1"/>
    <col min="6" max="6" width="10.125" style="49" customWidth="1"/>
    <col min="7" max="7" width="11.625" style="49" customWidth="1"/>
    <col min="8" max="8" width="11.25" style="50" customWidth="1"/>
    <col min="9" max="9" width="10.75" style="51" customWidth="1"/>
    <col min="10" max="10" width="9" style="49"/>
    <col min="11" max="16384" width="9" style="48"/>
  </cols>
  <sheetData>
    <row r="1" ht="25.5" customHeight="1" spans="1:9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ht="25.5" customHeight="1" spans="1:9">
      <c r="A2" s="53"/>
      <c r="B2" s="54"/>
      <c r="C2" s="55"/>
      <c r="D2" s="55"/>
      <c r="E2" s="55"/>
      <c r="F2" s="55"/>
      <c r="G2" s="56"/>
      <c r="H2" s="57" t="s">
        <v>1</v>
      </c>
      <c r="I2" s="87"/>
    </row>
    <row r="3" s="46" customFormat="1" ht="15" customHeight="1" spans="1:10">
      <c r="A3" s="8" t="s">
        <v>2</v>
      </c>
      <c r="B3" s="58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60" t="s">
        <v>9</v>
      </c>
      <c r="I3" s="88"/>
      <c r="J3" s="89"/>
    </row>
    <row r="4" s="46" customFormat="1" ht="15" customHeight="1" spans="1:10">
      <c r="A4" s="10"/>
      <c r="B4" s="61"/>
      <c r="C4" s="62"/>
      <c r="D4" s="62"/>
      <c r="E4" s="62"/>
      <c r="F4" s="62"/>
      <c r="G4" s="62"/>
      <c r="H4" s="63" t="s">
        <v>10</v>
      </c>
      <c r="I4" s="42" t="s">
        <v>11</v>
      </c>
      <c r="J4" s="89"/>
    </row>
    <row r="5" s="47" customFormat="1" ht="29.1" customHeight="1" spans="1:10">
      <c r="A5" s="64" t="s">
        <v>12</v>
      </c>
      <c r="B5" s="65">
        <v>100</v>
      </c>
      <c r="C5" s="66">
        <f>C6+C38</f>
        <v>117199</v>
      </c>
      <c r="D5" s="66">
        <f>D6+D38</f>
        <v>16120</v>
      </c>
      <c r="E5" s="67">
        <f>E6+E38</f>
        <v>59431</v>
      </c>
      <c r="F5" s="68">
        <f>IF(C5&lt;&gt;0,ROUND(E5/C5,4)*100,0)</f>
        <v>50.71</v>
      </c>
      <c r="G5" s="69">
        <f>G6+G38</f>
        <v>48171</v>
      </c>
      <c r="H5" s="70">
        <f>E5-G5</f>
        <v>11260</v>
      </c>
      <c r="I5" s="90">
        <f>H5/G5*100</f>
        <v>23.3750596832119</v>
      </c>
      <c r="J5" s="91"/>
    </row>
    <row r="6" s="47" customFormat="1" ht="27" customHeight="1" spans="1:10">
      <c r="A6" s="19" t="s">
        <v>13</v>
      </c>
      <c r="B6" s="65">
        <v>200</v>
      </c>
      <c r="C6" s="66">
        <f>C7+C24</f>
        <v>77199</v>
      </c>
      <c r="D6" s="66">
        <f>D7+D24</f>
        <v>5785</v>
      </c>
      <c r="E6" s="67">
        <f>E7+E24</f>
        <v>40093</v>
      </c>
      <c r="F6" s="68">
        <f>IF(C6&lt;&gt;0,ROUND(E6/C6,4)*100,0)</f>
        <v>51.93</v>
      </c>
      <c r="G6" s="69">
        <f>G7+G24</f>
        <v>38796</v>
      </c>
      <c r="H6" s="70">
        <f>E6-G6</f>
        <v>1297</v>
      </c>
      <c r="I6" s="90">
        <f>H6/G6*100</f>
        <v>3.34312815754201</v>
      </c>
      <c r="J6" s="91"/>
    </row>
    <row r="7" s="47" customFormat="1" ht="21.75" customHeight="1" spans="1:10">
      <c r="A7" s="19" t="s">
        <v>14</v>
      </c>
      <c r="B7" s="65"/>
      <c r="C7" s="66">
        <f>SUM(C8:C23)</f>
        <v>54099</v>
      </c>
      <c r="D7" s="66">
        <f>SUM(D8:D23)</f>
        <v>5211</v>
      </c>
      <c r="E7" s="67">
        <f>SUM(E8:E23)</f>
        <v>24636</v>
      </c>
      <c r="F7" s="68">
        <f>IF(C7&lt;&gt;0,ROUND(E7/C7,4)*100,0)</f>
        <v>45.54</v>
      </c>
      <c r="G7" s="69">
        <f>SUM(G8:G23)</f>
        <v>22899</v>
      </c>
      <c r="H7" s="70">
        <f>E7-G7</f>
        <v>1737</v>
      </c>
      <c r="I7" s="90">
        <f>H7/G7*100</f>
        <v>7.58548408227434</v>
      </c>
      <c r="J7" s="91"/>
    </row>
    <row r="8" s="7" customFormat="1" ht="21.75" customHeight="1" spans="1:10">
      <c r="A8" s="71" t="s">
        <v>15</v>
      </c>
      <c r="B8" s="65">
        <v>201</v>
      </c>
      <c r="C8" s="72">
        <v>19000</v>
      </c>
      <c r="D8" s="73">
        <v>1249</v>
      </c>
      <c r="E8" s="74">
        <v>10913</v>
      </c>
      <c r="F8" s="75">
        <f>IF(C8&lt;&gt;0,ROUND(E8/C8,4)*100,0)</f>
        <v>57.44</v>
      </c>
      <c r="G8" s="74">
        <v>9463</v>
      </c>
      <c r="H8" s="76">
        <f>E8-G8</f>
        <v>1450</v>
      </c>
      <c r="I8" s="92">
        <f>H8/G8*100</f>
        <v>15.3228363098383</v>
      </c>
      <c r="J8" s="93"/>
    </row>
    <row r="9" s="7" customFormat="1" ht="21.75" customHeight="1" spans="1:10">
      <c r="A9" s="71" t="s">
        <v>16</v>
      </c>
      <c r="B9" s="65">
        <v>203</v>
      </c>
      <c r="C9" s="72">
        <v>2100</v>
      </c>
      <c r="D9" s="73">
        <v>10</v>
      </c>
      <c r="E9" s="74">
        <v>1247</v>
      </c>
      <c r="F9" s="75">
        <f t="shared" ref="F9:F38" si="0">IF(C9&lt;&gt;0,ROUND(E9/C9,4)*100,0)</f>
        <v>59.38</v>
      </c>
      <c r="G9" s="74">
        <v>1557</v>
      </c>
      <c r="H9" s="76">
        <f t="shared" ref="H9:H38" si="1">E9-G9</f>
        <v>-310</v>
      </c>
      <c r="I9" s="92">
        <f t="shared" ref="I9:I27" si="2">H9/G9*100</f>
        <v>-19.9100834938985</v>
      </c>
      <c r="J9" s="93"/>
    </row>
    <row r="10" s="7" customFormat="1" ht="21.75" customHeight="1" spans="1:10">
      <c r="A10" s="71" t="s">
        <v>17</v>
      </c>
      <c r="B10" s="65">
        <v>204</v>
      </c>
      <c r="C10" s="72"/>
      <c r="D10" s="73">
        <v>0</v>
      </c>
      <c r="E10" s="74"/>
      <c r="F10" s="75">
        <f t="shared" si="0"/>
        <v>0</v>
      </c>
      <c r="G10" s="74"/>
      <c r="H10" s="76">
        <f t="shared" si="1"/>
        <v>0</v>
      </c>
      <c r="I10" s="92"/>
      <c r="J10" s="93"/>
    </row>
    <row r="11" s="7" customFormat="1" ht="21.75" customHeight="1" spans="1:10">
      <c r="A11" s="71" t="s">
        <v>18</v>
      </c>
      <c r="B11" s="65">
        <v>205</v>
      </c>
      <c r="C11" s="72">
        <v>1000</v>
      </c>
      <c r="D11" s="73">
        <v>66</v>
      </c>
      <c r="E11" s="74">
        <v>429</v>
      </c>
      <c r="F11" s="75">
        <f t="shared" si="0"/>
        <v>42.9</v>
      </c>
      <c r="G11" s="74">
        <v>642</v>
      </c>
      <c r="H11" s="76">
        <f t="shared" si="1"/>
        <v>-213</v>
      </c>
      <c r="I11" s="92">
        <f t="shared" si="2"/>
        <v>-33.1775700934579</v>
      </c>
      <c r="J11" s="93"/>
    </row>
    <row r="12" s="7" customFormat="1" ht="21.75" customHeight="1" spans="1:10">
      <c r="A12" s="71" t="s">
        <v>19</v>
      </c>
      <c r="B12" s="65">
        <v>206</v>
      </c>
      <c r="C12" s="72">
        <v>25</v>
      </c>
      <c r="D12" s="73">
        <v>4</v>
      </c>
      <c r="E12" s="74">
        <v>29</v>
      </c>
      <c r="F12" s="75">
        <f t="shared" si="0"/>
        <v>116</v>
      </c>
      <c r="G12" s="74">
        <v>11</v>
      </c>
      <c r="H12" s="76">
        <f t="shared" si="1"/>
        <v>18</v>
      </c>
      <c r="I12" s="92">
        <f t="shared" si="2"/>
        <v>163.636363636364</v>
      </c>
      <c r="J12" s="93"/>
    </row>
    <row r="13" s="7" customFormat="1" ht="21.75" customHeight="1" spans="1:10">
      <c r="A13" s="71" t="s">
        <v>20</v>
      </c>
      <c r="B13" s="65">
        <v>208</v>
      </c>
      <c r="C13" s="72">
        <v>7300</v>
      </c>
      <c r="D13" s="73">
        <v>516</v>
      </c>
      <c r="E13" s="74">
        <v>4093</v>
      </c>
      <c r="F13" s="75">
        <f t="shared" si="0"/>
        <v>56.07</v>
      </c>
      <c r="G13" s="74">
        <v>3663</v>
      </c>
      <c r="H13" s="76">
        <f t="shared" si="1"/>
        <v>430</v>
      </c>
      <c r="I13" s="92">
        <f t="shared" si="2"/>
        <v>11.7390117390117</v>
      </c>
      <c r="J13" s="93"/>
    </row>
    <row r="14" s="7" customFormat="1" ht="21.75" customHeight="1" spans="1:10">
      <c r="A14" s="71" t="s">
        <v>21</v>
      </c>
      <c r="B14" s="65">
        <v>209</v>
      </c>
      <c r="C14" s="72">
        <v>3600</v>
      </c>
      <c r="D14" s="73">
        <v>1224</v>
      </c>
      <c r="E14" s="74">
        <v>1597</v>
      </c>
      <c r="F14" s="75">
        <f t="shared" si="0"/>
        <v>44.36</v>
      </c>
      <c r="G14" s="74">
        <v>1858</v>
      </c>
      <c r="H14" s="76">
        <f t="shared" si="1"/>
        <v>-261</v>
      </c>
      <c r="I14" s="92">
        <f t="shared" si="2"/>
        <v>-14.0473627556512</v>
      </c>
      <c r="J14" s="93"/>
    </row>
    <row r="15" s="7" customFormat="1" ht="21.75" customHeight="1" spans="1:10">
      <c r="A15" s="71" t="s">
        <v>22</v>
      </c>
      <c r="B15" s="65">
        <v>210</v>
      </c>
      <c r="C15" s="72">
        <v>1700</v>
      </c>
      <c r="D15" s="73">
        <v>202</v>
      </c>
      <c r="E15" s="74">
        <v>971</v>
      </c>
      <c r="F15" s="75">
        <f t="shared" si="0"/>
        <v>57.12</v>
      </c>
      <c r="G15" s="74">
        <v>830</v>
      </c>
      <c r="H15" s="76">
        <f t="shared" si="1"/>
        <v>141</v>
      </c>
      <c r="I15" s="92">
        <f t="shared" si="2"/>
        <v>16.9879518072289</v>
      </c>
      <c r="J15" s="93"/>
    </row>
    <row r="16" s="7" customFormat="1" ht="21.75" customHeight="1" spans="1:10">
      <c r="A16" s="71" t="s">
        <v>23</v>
      </c>
      <c r="B16" s="65">
        <v>211</v>
      </c>
      <c r="C16" s="72">
        <v>2400</v>
      </c>
      <c r="D16" s="73">
        <v>1193</v>
      </c>
      <c r="E16" s="74">
        <v>1213</v>
      </c>
      <c r="F16" s="75">
        <f t="shared" si="0"/>
        <v>50.54</v>
      </c>
      <c r="G16" s="74">
        <v>1126</v>
      </c>
      <c r="H16" s="76">
        <f t="shared" si="1"/>
        <v>87</v>
      </c>
      <c r="I16" s="92">
        <f t="shared" si="2"/>
        <v>7.72646536412078</v>
      </c>
      <c r="J16" s="93"/>
    </row>
    <row r="17" s="7" customFormat="1" ht="21.75" customHeight="1" spans="1:10">
      <c r="A17" s="71" t="s">
        <v>24</v>
      </c>
      <c r="B17" s="65">
        <v>212</v>
      </c>
      <c r="C17" s="72">
        <v>8094</v>
      </c>
      <c r="D17" s="73">
        <v>271</v>
      </c>
      <c r="E17" s="74">
        <v>1594</v>
      </c>
      <c r="F17" s="75">
        <f t="shared" si="0"/>
        <v>19.69</v>
      </c>
      <c r="G17" s="74">
        <v>959</v>
      </c>
      <c r="H17" s="76">
        <f t="shared" si="1"/>
        <v>635</v>
      </c>
      <c r="I17" s="92">
        <f t="shared" si="2"/>
        <v>66.2148070907195</v>
      </c>
      <c r="J17" s="93"/>
    </row>
    <row r="18" s="7" customFormat="1" ht="21.75" customHeight="1" spans="1:10">
      <c r="A18" s="71" t="s">
        <v>25</v>
      </c>
      <c r="B18" s="65">
        <v>213</v>
      </c>
      <c r="C18" s="72">
        <v>1500</v>
      </c>
      <c r="D18" s="73">
        <v>105</v>
      </c>
      <c r="E18" s="74">
        <v>787</v>
      </c>
      <c r="F18" s="75">
        <f t="shared" si="0"/>
        <v>52.47</v>
      </c>
      <c r="G18" s="74">
        <v>805</v>
      </c>
      <c r="H18" s="76">
        <f t="shared" si="1"/>
        <v>-18</v>
      </c>
      <c r="I18" s="92">
        <f t="shared" si="2"/>
        <v>-2.2360248447205</v>
      </c>
      <c r="J18" s="93"/>
    </row>
    <row r="19" s="7" customFormat="1" ht="21.75" customHeight="1" spans="1:10">
      <c r="A19" s="71" t="s">
        <v>26</v>
      </c>
      <c r="B19" s="65">
        <v>214</v>
      </c>
      <c r="C19" s="72">
        <v>500</v>
      </c>
      <c r="D19" s="73">
        <v>0</v>
      </c>
      <c r="E19" s="73">
        <v>-4</v>
      </c>
      <c r="F19" s="77">
        <f t="shared" si="0"/>
        <v>-0.8</v>
      </c>
      <c r="G19" s="74">
        <v>153</v>
      </c>
      <c r="H19" s="78">
        <f t="shared" si="1"/>
        <v>-157</v>
      </c>
      <c r="I19" s="92">
        <f t="shared" si="2"/>
        <v>-102.614379084967</v>
      </c>
      <c r="J19" s="93"/>
    </row>
    <row r="20" s="7" customFormat="1" ht="21.75" customHeight="1" spans="1:10">
      <c r="A20" s="71" t="s">
        <v>27</v>
      </c>
      <c r="B20" s="65">
        <v>215</v>
      </c>
      <c r="C20" s="72">
        <v>6500</v>
      </c>
      <c r="D20" s="73">
        <v>371</v>
      </c>
      <c r="E20" s="74">
        <v>1709</v>
      </c>
      <c r="F20" s="75">
        <f t="shared" si="0"/>
        <v>26.29</v>
      </c>
      <c r="G20" s="74">
        <v>1765</v>
      </c>
      <c r="H20" s="76">
        <f t="shared" si="1"/>
        <v>-56</v>
      </c>
      <c r="I20" s="92">
        <f t="shared" si="2"/>
        <v>-3.1728045325779</v>
      </c>
      <c r="J20" s="93"/>
    </row>
    <row r="21" s="7" customFormat="1" ht="21.75" customHeight="1" spans="1:10">
      <c r="A21" s="71" t="s">
        <v>28</v>
      </c>
      <c r="B21" s="65">
        <v>216</v>
      </c>
      <c r="C21" s="72">
        <v>265</v>
      </c>
      <c r="D21" s="73">
        <v>0</v>
      </c>
      <c r="E21" s="74"/>
      <c r="F21" s="75">
        <f t="shared" si="0"/>
        <v>0</v>
      </c>
      <c r="G21" s="74"/>
      <c r="H21" s="78">
        <f t="shared" ref="H21:H23" si="3">E21-G21</f>
        <v>0</v>
      </c>
      <c r="I21" s="92"/>
      <c r="J21" s="93"/>
    </row>
    <row r="22" s="7" customFormat="1" ht="21.75" customHeight="1" spans="1:10">
      <c r="A22" s="71" t="s">
        <v>29</v>
      </c>
      <c r="B22" s="65">
        <v>217</v>
      </c>
      <c r="C22" s="72">
        <v>115</v>
      </c>
      <c r="D22" s="73">
        <v>0</v>
      </c>
      <c r="E22" s="74">
        <v>58</v>
      </c>
      <c r="F22" s="75">
        <f t="shared" si="0"/>
        <v>50.43</v>
      </c>
      <c r="G22" s="74">
        <v>67</v>
      </c>
      <c r="H22" s="76">
        <f t="shared" si="3"/>
        <v>-9</v>
      </c>
      <c r="I22" s="92">
        <f t="shared" si="2"/>
        <v>-13.4328358208955</v>
      </c>
      <c r="J22" s="93"/>
    </row>
    <row r="23" s="7" customFormat="1" ht="21.75" customHeight="1" spans="1:10">
      <c r="A23" s="71" t="s">
        <v>30</v>
      </c>
      <c r="B23" s="65"/>
      <c r="C23" s="72"/>
      <c r="D23" s="73">
        <v>0</v>
      </c>
      <c r="E23" s="74"/>
      <c r="F23" s="75">
        <f t="shared" si="0"/>
        <v>0</v>
      </c>
      <c r="G23" s="79"/>
      <c r="H23" s="78">
        <f t="shared" si="3"/>
        <v>0</v>
      </c>
      <c r="I23" s="92"/>
      <c r="J23" s="93"/>
    </row>
    <row r="24" s="47" customFormat="1" ht="28.5" customHeight="1" spans="1:10">
      <c r="A24" s="19" t="s">
        <v>31</v>
      </c>
      <c r="B24" s="65"/>
      <c r="C24" s="66">
        <f>SUM(C25,C31:C37)</f>
        <v>23100</v>
      </c>
      <c r="D24" s="67">
        <f>SUM(D25,D31:D37)</f>
        <v>574</v>
      </c>
      <c r="E24" s="67">
        <f>SUM(E25,E31:E37)</f>
        <v>15457</v>
      </c>
      <c r="F24" s="68">
        <f t="shared" si="0"/>
        <v>66.91</v>
      </c>
      <c r="G24" s="69">
        <f>SUM(G25,G31:G37)</f>
        <v>15897</v>
      </c>
      <c r="H24" s="70">
        <f t="shared" si="1"/>
        <v>-440</v>
      </c>
      <c r="I24" s="90">
        <f t="shared" si="2"/>
        <v>-2.76781782726301</v>
      </c>
      <c r="J24" s="91"/>
    </row>
    <row r="25" s="7" customFormat="1" ht="28.5" customHeight="1" spans="1:10">
      <c r="A25" s="71" t="s">
        <v>32</v>
      </c>
      <c r="B25" s="65">
        <v>218</v>
      </c>
      <c r="C25" s="72">
        <f>SUM(C26:C30)</f>
        <v>1400</v>
      </c>
      <c r="D25" s="72">
        <f t="shared" ref="D25:E25" si="4">SUM(D26:D30)</f>
        <v>89</v>
      </c>
      <c r="E25" s="72">
        <f t="shared" si="4"/>
        <v>711</v>
      </c>
      <c r="F25" s="68">
        <f t="shared" si="0"/>
        <v>50.79</v>
      </c>
      <c r="G25" s="69">
        <f>SUM(G26:G30)</f>
        <v>562</v>
      </c>
      <c r="H25" s="70">
        <f t="shared" si="1"/>
        <v>149</v>
      </c>
      <c r="I25" s="90">
        <f t="shared" si="2"/>
        <v>26.5124555160142</v>
      </c>
      <c r="J25" s="93"/>
    </row>
    <row r="26" s="7" customFormat="1" ht="28.5" customHeight="1" spans="1:10">
      <c r="A26" s="80" t="s">
        <v>33</v>
      </c>
      <c r="B26" s="81">
        <v>159</v>
      </c>
      <c r="C26" s="72">
        <v>1200</v>
      </c>
      <c r="D26" s="74">
        <v>88</v>
      </c>
      <c r="E26" s="74">
        <v>701</v>
      </c>
      <c r="F26" s="75">
        <f t="shared" si="0"/>
        <v>58.42</v>
      </c>
      <c r="G26" s="74">
        <v>554</v>
      </c>
      <c r="H26" s="76">
        <f t="shared" si="1"/>
        <v>147</v>
      </c>
      <c r="I26" s="92">
        <f t="shared" si="2"/>
        <v>26.5342960288809</v>
      </c>
      <c r="J26" s="93"/>
    </row>
    <row r="27" s="7" customFormat="1" ht="28.5" customHeight="1" spans="1:10">
      <c r="A27" s="82" t="s">
        <v>34</v>
      </c>
      <c r="B27" s="81"/>
      <c r="C27" s="72">
        <v>200</v>
      </c>
      <c r="D27" s="74">
        <v>1</v>
      </c>
      <c r="E27" s="74">
        <v>10</v>
      </c>
      <c r="F27" s="75">
        <f t="shared" si="0"/>
        <v>5</v>
      </c>
      <c r="G27" s="74">
        <v>8</v>
      </c>
      <c r="H27" s="76">
        <f t="shared" si="1"/>
        <v>2</v>
      </c>
      <c r="I27" s="92">
        <f t="shared" si="2"/>
        <v>25</v>
      </c>
      <c r="J27" s="93"/>
    </row>
    <row r="28" s="7" customFormat="1" ht="28.5" customHeight="1" spans="1:10">
      <c r="A28" s="80" t="s">
        <v>35</v>
      </c>
      <c r="B28" s="81"/>
      <c r="C28" s="72"/>
      <c r="D28" s="74">
        <v>0</v>
      </c>
      <c r="E28" s="74"/>
      <c r="F28" s="75">
        <f t="shared" si="0"/>
        <v>0</v>
      </c>
      <c r="G28" s="74"/>
      <c r="H28" s="78">
        <f t="shared" si="1"/>
        <v>0</v>
      </c>
      <c r="I28" s="92"/>
      <c r="J28" s="93"/>
    </row>
    <row r="29" s="7" customFormat="1" ht="28.5" customHeight="1" spans="1:10">
      <c r="A29" s="80" t="s">
        <v>36</v>
      </c>
      <c r="B29" s="81"/>
      <c r="C29" s="72"/>
      <c r="D29" s="74">
        <v>0</v>
      </c>
      <c r="E29" s="74"/>
      <c r="F29" s="75">
        <f t="shared" si="0"/>
        <v>0</v>
      </c>
      <c r="G29" s="74"/>
      <c r="H29" s="78">
        <f t="shared" si="1"/>
        <v>0</v>
      </c>
      <c r="I29" s="92"/>
      <c r="J29" s="93"/>
    </row>
    <row r="30" s="7" customFormat="1" ht="28.5" customHeight="1" spans="1:10">
      <c r="A30" s="82" t="s">
        <v>37</v>
      </c>
      <c r="B30" s="81"/>
      <c r="C30" s="72"/>
      <c r="D30" s="74">
        <v>0</v>
      </c>
      <c r="E30" s="74"/>
      <c r="F30" s="75">
        <f t="shared" si="0"/>
        <v>0</v>
      </c>
      <c r="G30" s="74"/>
      <c r="H30" s="78">
        <f t="shared" si="1"/>
        <v>0</v>
      </c>
      <c r="I30" s="92"/>
      <c r="J30" s="93"/>
    </row>
    <row r="31" s="7" customFormat="1" ht="28.5" customHeight="1" spans="1:10">
      <c r="A31" s="71" t="s">
        <v>38</v>
      </c>
      <c r="B31" s="65">
        <v>219</v>
      </c>
      <c r="C31" s="72">
        <v>3700</v>
      </c>
      <c r="D31" s="74">
        <v>134</v>
      </c>
      <c r="E31" s="83">
        <v>295</v>
      </c>
      <c r="F31" s="75">
        <f t="shared" si="0"/>
        <v>7.97</v>
      </c>
      <c r="G31" s="83">
        <v>60</v>
      </c>
      <c r="H31" s="78">
        <f t="shared" si="1"/>
        <v>235</v>
      </c>
      <c r="I31" s="92">
        <f>H31/G31*100</f>
        <v>391.666666666667</v>
      </c>
      <c r="J31" s="93"/>
    </row>
    <row r="32" s="7" customFormat="1" ht="28.5" customHeight="1" spans="1:10">
      <c r="A32" s="71" t="s">
        <v>39</v>
      </c>
      <c r="B32" s="65">
        <v>220</v>
      </c>
      <c r="C32" s="72">
        <v>350</v>
      </c>
      <c r="D32" s="74">
        <v>12</v>
      </c>
      <c r="E32" s="84">
        <v>168</v>
      </c>
      <c r="F32" s="75">
        <f t="shared" si="0"/>
        <v>48</v>
      </c>
      <c r="G32" s="84">
        <v>6</v>
      </c>
      <c r="H32" s="78">
        <f t="shared" si="1"/>
        <v>162</v>
      </c>
      <c r="I32" s="92">
        <f>H32/G32*100</f>
        <v>2700</v>
      </c>
      <c r="J32" s="93"/>
    </row>
    <row r="33" s="7" customFormat="1" ht="28.5" customHeight="1" spans="1:10">
      <c r="A33" s="71" t="s">
        <v>40</v>
      </c>
      <c r="B33" s="65">
        <v>221</v>
      </c>
      <c r="C33" s="72"/>
      <c r="D33" s="74">
        <v>0</v>
      </c>
      <c r="E33" s="84"/>
      <c r="F33" s="75">
        <f t="shared" si="0"/>
        <v>0</v>
      </c>
      <c r="G33" s="84"/>
      <c r="H33" s="78">
        <f t="shared" si="1"/>
        <v>0</v>
      </c>
      <c r="I33" s="92"/>
      <c r="J33" s="93"/>
    </row>
    <row r="34" s="7" customFormat="1" ht="28.5" customHeight="1" spans="1:10">
      <c r="A34" s="85" t="s">
        <v>41</v>
      </c>
      <c r="B34" s="65">
        <v>222</v>
      </c>
      <c r="C34" s="72">
        <v>17250</v>
      </c>
      <c r="D34" s="74">
        <v>339</v>
      </c>
      <c r="E34" s="73">
        <v>12523</v>
      </c>
      <c r="F34" s="77">
        <f t="shared" si="0"/>
        <v>72.6</v>
      </c>
      <c r="G34" s="74">
        <v>13439</v>
      </c>
      <c r="H34" s="76">
        <f t="shared" si="1"/>
        <v>-916</v>
      </c>
      <c r="I34" s="92">
        <f>H34/G34*100</f>
        <v>-6.81598333209316</v>
      </c>
      <c r="J34" s="93"/>
    </row>
    <row r="35" s="7" customFormat="1" ht="28.5" customHeight="1" spans="1:10">
      <c r="A35" s="71" t="s">
        <v>42</v>
      </c>
      <c r="B35" s="65"/>
      <c r="C35" s="72"/>
      <c r="D35" s="74">
        <v>0</v>
      </c>
      <c r="E35" s="74"/>
      <c r="F35" s="75"/>
      <c r="G35" s="74">
        <v>2</v>
      </c>
      <c r="H35" s="76">
        <f t="shared" si="1"/>
        <v>-2</v>
      </c>
      <c r="I35" s="92">
        <f>H35/G35*100</f>
        <v>-100</v>
      </c>
      <c r="J35" s="93"/>
    </row>
    <row r="36" s="7" customFormat="1" ht="28.5" customHeight="1" spans="1:10">
      <c r="A36" s="71" t="s">
        <v>43</v>
      </c>
      <c r="B36" s="65"/>
      <c r="C36" s="72">
        <v>400</v>
      </c>
      <c r="D36" s="74">
        <v>0</v>
      </c>
      <c r="E36" s="74">
        <v>397</v>
      </c>
      <c r="F36" s="75">
        <f t="shared" si="0"/>
        <v>99.25</v>
      </c>
      <c r="G36" s="74">
        <v>437</v>
      </c>
      <c r="H36" s="78">
        <f t="shared" si="1"/>
        <v>-40</v>
      </c>
      <c r="I36" s="92">
        <f>H36/G36*100</f>
        <v>-9.1533180778032</v>
      </c>
      <c r="J36" s="93"/>
    </row>
    <row r="37" s="7" customFormat="1" ht="28.5" customHeight="1" spans="1:10">
      <c r="A37" s="71" t="s">
        <v>44</v>
      </c>
      <c r="B37" s="65">
        <v>223</v>
      </c>
      <c r="C37" s="72"/>
      <c r="D37" s="74">
        <v>0</v>
      </c>
      <c r="E37" s="74">
        <v>1363</v>
      </c>
      <c r="F37" s="75">
        <f t="shared" si="0"/>
        <v>0</v>
      </c>
      <c r="G37" s="74">
        <v>1391</v>
      </c>
      <c r="H37" s="76">
        <f t="shared" si="1"/>
        <v>-28</v>
      </c>
      <c r="I37" s="92">
        <f>H37/G37*100</f>
        <v>-2.01294033069734</v>
      </c>
      <c r="J37" s="93"/>
    </row>
    <row r="38" s="7" customFormat="1" ht="28.5" customHeight="1" spans="1:10">
      <c r="A38" s="19" t="s">
        <v>45</v>
      </c>
      <c r="B38" s="81">
        <v>300</v>
      </c>
      <c r="C38" s="86">
        <v>40000</v>
      </c>
      <c r="D38" s="74">
        <v>10335</v>
      </c>
      <c r="E38" s="69">
        <v>19338</v>
      </c>
      <c r="F38" s="68">
        <f t="shared" si="0"/>
        <v>48.35</v>
      </c>
      <c r="G38" s="69">
        <v>9375</v>
      </c>
      <c r="H38" s="70">
        <f t="shared" si="1"/>
        <v>9963</v>
      </c>
      <c r="I38" s="90">
        <f>H38/G38*100</f>
        <v>106.272</v>
      </c>
      <c r="J38" s="93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88" right="0.61" top="0.42" bottom="0.433070866141732" header="0.31496062992126" footer="0.31496062992126"/>
  <pageSetup paperSize="9" firstPageNumber="5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1"/>
  <sheetViews>
    <sheetView showGridLines="0" showZeros="0" tabSelected="1" workbookViewId="0">
      <pane xSplit="1" ySplit="4" topLeftCell="B5" activePane="bottomRight" state="frozenSplit"/>
      <selection/>
      <selection pane="topRight"/>
      <selection pane="bottomLeft"/>
      <selection pane="bottomRight" activeCell="Q19" sqref="Q19"/>
    </sheetView>
  </sheetViews>
  <sheetFormatPr defaultColWidth="9" defaultRowHeight="14.25"/>
  <cols>
    <col min="1" max="1" width="28.625" style="2" customWidth="1"/>
    <col min="2" max="2" width="6" style="2" customWidth="1"/>
    <col min="3" max="4" width="11.625" style="3" customWidth="1"/>
    <col min="5" max="5" width="12" style="4" customWidth="1"/>
    <col min="6" max="6" width="12.5" style="3" customWidth="1"/>
    <col min="7" max="7" width="10.375" style="3" customWidth="1"/>
    <col min="8" max="8" width="11.625" style="4" customWidth="1"/>
    <col min="9" max="9" width="11.75" style="3" customWidth="1"/>
    <col min="10" max="10" width="10.625" style="5" customWidth="1"/>
    <col min="11" max="16384" width="9" style="2"/>
  </cols>
  <sheetData>
    <row r="1" ht="24" customHeight="1" spans="1:10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</row>
    <row r="2" ht="20.1" customHeight="1" spans="1:9">
      <c r="A2" s="7"/>
      <c r="B2" s="7"/>
      <c r="I2" s="38" t="s">
        <v>47</v>
      </c>
    </row>
    <row r="3" s="1" customFormat="1" ht="19.5" customHeight="1" spans="1:10">
      <c r="A3" s="8" t="s">
        <v>2</v>
      </c>
      <c r="B3" s="8" t="s">
        <v>3</v>
      </c>
      <c r="C3" s="8" t="s">
        <v>48</v>
      </c>
      <c r="D3" s="8" t="s">
        <v>49</v>
      </c>
      <c r="E3" s="9" t="s">
        <v>50</v>
      </c>
      <c r="F3" s="8" t="s">
        <v>51</v>
      </c>
      <c r="G3" s="8" t="s">
        <v>7</v>
      </c>
      <c r="H3" s="9" t="s">
        <v>8</v>
      </c>
      <c r="I3" s="39" t="s">
        <v>9</v>
      </c>
      <c r="J3" s="40"/>
    </row>
    <row r="4" s="1" customFormat="1" ht="19.5" customHeight="1" spans="1:10">
      <c r="A4" s="10"/>
      <c r="B4" s="11"/>
      <c r="C4" s="10"/>
      <c r="D4" s="10"/>
      <c r="E4" s="12"/>
      <c r="F4" s="10"/>
      <c r="G4" s="10"/>
      <c r="H4" s="12"/>
      <c r="I4" s="41" t="s">
        <v>10</v>
      </c>
      <c r="J4" s="42" t="s">
        <v>11</v>
      </c>
    </row>
    <row r="5" ht="17.25" customHeight="1" spans="1:10">
      <c r="A5" s="13" t="s">
        <v>52</v>
      </c>
      <c r="B5" s="14">
        <v>500</v>
      </c>
      <c r="C5" s="15">
        <f>C6+C30</f>
        <v>120099</v>
      </c>
      <c r="D5" s="15">
        <f>D6+D30</f>
        <v>6479</v>
      </c>
      <c r="E5" s="16">
        <f>E6+E30</f>
        <v>16141</v>
      </c>
      <c r="F5" s="16">
        <f>F6+F30</f>
        <v>69824</v>
      </c>
      <c r="G5" s="17">
        <f>IF(C5&lt;&gt;0,ROUND(F5/C5,4)*100,0)</f>
        <v>58.14</v>
      </c>
      <c r="H5" s="18">
        <f>H6+H30</f>
        <v>70974</v>
      </c>
      <c r="I5" s="21">
        <f t="shared" ref="I5:I30" si="0">F5-H5</f>
        <v>-1150</v>
      </c>
      <c r="J5" s="43">
        <f>I5/H5*100</f>
        <v>-1.62031166342604</v>
      </c>
    </row>
    <row r="6" ht="17.25" customHeight="1" spans="1:10">
      <c r="A6" s="19" t="s">
        <v>53</v>
      </c>
      <c r="B6" s="14">
        <v>600</v>
      </c>
      <c r="C6" s="20">
        <f>SUM(C7:C29)</f>
        <v>86859</v>
      </c>
      <c r="D6" s="20">
        <f t="shared" ref="D6:F6" si="1">SUM(D7:D29)</f>
        <v>6474</v>
      </c>
      <c r="E6" s="20">
        <f t="shared" si="1"/>
        <v>3778</v>
      </c>
      <c r="F6" s="20">
        <f t="shared" si="1"/>
        <v>42223</v>
      </c>
      <c r="G6" s="17">
        <f>IF(C6&lt;&gt;0,ROUND(F6/C6,4)*100,0)</f>
        <v>48.61</v>
      </c>
      <c r="H6" s="21">
        <f>SUM(H7:H29)</f>
        <v>38960</v>
      </c>
      <c r="I6" s="21">
        <f t="shared" si="0"/>
        <v>3263</v>
      </c>
      <c r="J6" s="43">
        <f>I6/H6*100</f>
        <v>8.37525667351129</v>
      </c>
    </row>
    <row r="7" ht="17.25" customHeight="1" spans="1:10">
      <c r="A7" s="22" t="s">
        <v>54</v>
      </c>
      <c r="B7" s="14">
        <v>601</v>
      </c>
      <c r="C7" s="23">
        <v>6700</v>
      </c>
      <c r="D7" s="24">
        <v>59</v>
      </c>
      <c r="E7" s="25">
        <v>426</v>
      </c>
      <c r="F7" s="26">
        <v>2953</v>
      </c>
      <c r="G7" s="27">
        <f>IF(C7&lt;&gt;0,ROUND(F7/C7,4)*100,0)</f>
        <v>44.07</v>
      </c>
      <c r="H7" s="26">
        <v>2300</v>
      </c>
      <c r="I7" s="44">
        <f t="shared" si="0"/>
        <v>653</v>
      </c>
      <c r="J7" s="45">
        <f t="shared" ref="J7:J30" si="2">I7/H7*100</f>
        <v>28.3913043478261</v>
      </c>
    </row>
    <row r="8" ht="17.25" customHeight="1" spans="1:10">
      <c r="A8" s="28" t="s">
        <v>55</v>
      </c>
      <c r="B8" s="29">
        <v>602</v>
      </c>
      <c r="C8" s="30"/>
      <c r="D8" s="31"/>
      <c r="E8" s="25">
        <v>0</v>
      </c>
      <c r="F8" s="26"/>
      <c r="G8" s="27">
        <f t="shared" ref="G8:G30" si="3">IF(C8&lt;&gt;0,ROUND(F8/C8,4)*100,0)</f>
        <v>0</v>
      </c>
      <c r="H8" s="26"/>
      <c r="I8" s="44">
        <f t="shared" si="0"/>
        <v>0</v>
      </c>
      <c r="J8" s="45"/>
    </row>
    <row r="9" ht="17.25" customHeight="1" spans="1:10">
      <c r="A9" s="28" t="s">
        <v>56</v>
      </c>
      <c r="B9" s="29">
        <v>603</v>
      </c>
      <c r="C9" s="23"/>
      <c r="D9" s="32"/>
      <c r="E9" s="25">
        <v>0</v>
      </c>
      <c r="F9" s="26"/>
      <c r="G9" s="27">
        <f t="shared" si="3"/>
        <v>0</v>
      </c>
      <c r="H9" s="26"/>
      <c r="I9" s="44">
        <f t="shared" si="0"/>
        <v>0</v>
      </c>
      <c r="J9" s="45"/>
    </row>
    <row r="10" ht="17.25" customHeight="1" spans="1:10">
      <c r="A10" s="22" t="s">
        <v>57</v>
      </c>
      <c r="B10" s="29">
        <v>604</v>
      </c>
      <c r="C10" s="23">
        <v>1914</v>
      </c>
      <c r="D10" s="24"/>
      <c r="E10" s="25">
        <v>128</v>
      </c>
      <c r="F10" s="26">
        <v>914</v>
      </c>
      <c r="G10" s="27">
        <f t="shared" si="3"/>
        <v>47.75</v>
      </c>
      <c r="H10" s="26">
        <v>645</v>
      </c>
      <c r="I10" s="44">
        <f t="shared" si="0"/>
        <v>269</v>
      </c>
      <c r="J10" s="45">
        <f t="shared" si="2"/>
        <v>41.7054263565892</v>
      </c>
    </row>
    <row r="11" ht="17.25" customHeight="1" spans="1:10">
      <c r="A11" s="22" t="s">
        <v>58</v>
      </c>
      <c r="B11" s="29">
        <v>605</v>
      </c>
      <c r="C11" s="23">
        <v>11500</v>
      </c>
      <c r="D11" s="24">
        <v>868</v>
      </c>
      <c r="E11" s="25">
        <v>963</v>
      </c>
      <c r="F11" s="26">
        <v>4269</v>
      </c>
      <c r="G11" s="27">
        <f t="shared" si="3"/>
        <v>37.12</v>
      </c>
      <c r="H11" s="26">
        <v>3264</v>
      </c>
      <c r="I11" s="44">
        <f t="shared" si="0"/>
        <v>1005</v>
      </c>
      <c r="J11" s="45">
        <f t="shared" si="2"/>
        <v>30.7904411764706</v>
      </c>
    </row>
    <row r="12" ht="17.25" customHeight="1" spans="1:10">
      <c r="A12" s="22" t="s">
        <v>59</v>
      </c>
      <c r="B12" s="29">
        <v>606</v>
      </c>
      <c r="C12" s="23">
        <v>517</v>
      </c>
      <c r="D12" s="24">
        <v>220</v>
      </c>
      <c r="E12" s="25">
        <v>182</v>
      </c>
      <c r="F12" s="26">
        <v>227</v>
      </c>
      <c r="G12" s="27">
        <f t="shared" si="3"/>
        <v>43.91</v>
      </c>
      <c r="H12" s="26">
        <v>63</v>
      </c>
      <c r="I12" s="44">
        <f t="shared" si="0"/>
        <v>164</v>
      </c>
      <c r="J12" s="45">
        <f t="shared" si="2"/>
        <v>260.31746031746</v>
      </c>
    </row>
    <row r="13" ht="17.25" customHeight="1" spans="1:10">
      <c r="A13" s="28" t="s">
        <v>60</v>
      </c>
      <c r="B13" s="29">
        <v>607</v>
      </c>
      <c r="C13" s="23">
        <v>250</v>
      </c>
      <c r="D13" s="24">
        <v>215</v>
      </c>
      <c r="E13" s="25">
        <v>15</v>
      </c>
      <c r="F13" s="26">
        <v>86</v>
      </c>
      <c r="G13" s="27">
        <f t="shared" si="3"/>
        <v>34.4</v>
      </c>
      <c r="H13" s="26">
        <v>83</v>
      </c>
      <c r="I13" s="44">
        <f t="shared" si="0"/>
        <v>3</v>
      </c>
      <c r="J13" s="45">
        <f t="shared" si="2"/>
        <v>3.6144578313253</v>
      </c>
    </row>
    <row r="14" ht="17.25" customHeight="1" spans="1:10">
      <c r="A14" s="22" t="s">
        <v>61</v>
      </c>
      <c r="B14" s="29">
        <v>608</v>
      </c>
      <c r="C14" s="23">
        <v>2450</v>
      </c>
      <c r="D14" s="24">
        <v>296</v>
      </c>
      <c r="E14" s="25">
        <v>147</v>
      </c>
      <c r="F14" s="26">
        <v>1104</v>
      </c>
      <c r="G14" s="27">
        <f t="shared" si="3"/>
        <v>45.06</v>
      </c>
      <c r="H14" s="26">
        <v>996</v>
      </c>
      <c r="I14" s="44">
        <f t="shared" si="0"/>
        <v>108</v>
      </c>
      <c r="J14" s="45">
        <f t="shared" si="2"/>
        <v>10.8433734939759</v>
      </c>
    </row>
    <row r="15" ht="17.25" customHeight="1" spans="1:10">
      <c r="A15" s="28" t="s">
        <v>62</v>
      </c>
      <c r="B15" s="29">
        <v>609</v>
      </c>
      <c r="C15" s="23">
        <v>1474</v>
      </c>
      <c r="D15" s="24">
        <v>124</v>
      </c>
      <c r="E15" s="25">
        <v>79</v>
      </c>
      <c r="F15" s="26">
        <v>565</v>
      </c>
      <c r="G15" s="27">
        <f t="shared" si="3"/>
        <v>38.33</v>
      </c>
      <c r="H15" s="26">
        <v>568</v>
      </c>
      <c r="I15" s="44">
        <f t="shared" si="0"/>
        <v>-3</v>
      </c>
      <c r="J15" s="45">
        <f t="shared" si="2"/>
        <v>-0.528169014084507</v>
      </c>
    </row>
    <row r="16" ht="17.25" customHeight="1" spans="1:10">
      <c r="A16" s="28" t="s">
        <v>63</v>
      </c>
      <c r="B16" s="29">
        <v>610</v>
      </c>
      <c r="C16" s="23">
        <v>711</v>
      </c>
      <c r="D16" s="24"/>
      <c r="E16" s="25">
        <v>0</v>
      </c>
      <c r="F16" s="26">
        <v>116</v>
      </c>
      <c r="G16" s="27">
        <f t="shared" si="3"/>
        <v>16.32</v>
      </c>
      <c r="H16" s="26">
        <v>162</v>
      </c>
      <c r="I16" s="44">
        <f t="shared" si="0"/>
        <v>-46</v>
      </c>
      <c r="J16" s="45">
        <f t="shared" si="2"/>
        <v>-28.3950617283951</v>
      </c>
    </row>
    <row r="17" ht="17.25" customHeight="1" spans="1:10">
      <c r="A17" s="22" t="s">
        <v>64</v>
      </c>
      <c r="B17" s="29">
        <v>611</v>
      </c>
      <c r="C17" s="23">
        <v>43070</v>
      </c>
      <c r="D17" s="24">
        <v>52</v>
      </c>
      <c r="E17" s="25">
        <v>226</v>
      </c>
      <c r="F17" s="26">
        <v>22734</v>
      </c>
      <c r="G17" s="27">
        <f t="shared" si="3"/>
        <v>52.78</v>
      </c>
      <c r="H17" s="26">
        <v>5098</v>
      </c>
      <c r="I17" s="44">
        <f t="shared" si="0"/>
        <v>17636</v>
      </c>
      <c r="J17" s="45">
        <f t="shared" si="2"/>
        <v>345.939584150647</v>
      </c>
    </row>
    <row r="18" ht="17.25" customHeight="1" spans="1:10">
      <c r="A18" s="22" t="s">
        <v>65</v>
      </c>
      <c r="B18" s="29">
        <v>612</v>
      </c>
      <c r="C18" s="23">
        <v>3300</v>
      </c>
      <c r="D18" s="24">
        <v>168</v>
      </c>
      <c r="E18" s="25">
        <v>168</v>
      </c>
      <c r="F18" s="26">
        <v>850</v>
      </c>
      <c r="G18" s="27">
        <f t="shared" si="3"/>
        <v>25.76</v>
      </c>
      <c r="H18" s="26">
        <v>1178</v>
      </c>
      <c r="I18" s="44">
        <f t="shared" si="0"/>
        <v>-328</v>
      </c>
      <c r="J18" s="45">
        <f t="shared" si="2"/>
        <v>-27.8438030560272</v>
      </c>
    </row>
    <row r="19" ht="17.25" customHeight="1" spans="1:10">
      <c r="A19" s="28" t="s">
        <v>66</v>
      </c>
      <c r="B19" s="29">
        <v>613</v>
      </c>
      <c r="C19" s="23">
        <v>300</v>
      </c>
      <c r="D19" s="24"/>
      <c r="E19" s="25">
        <v>0</v>
      </c>
      <c r="F19" s="26">
        <v>199</v>
      </c>
      <c r="G19" s="27">
        <f t="shared" si="3"/>
        <v>66.33</v>
      </c>
      <c r="H19" s="26">
        <v>151</v>
      </c>
      <c r="I19" s="44">
        <f t="shared" si="0"/>
        <v>48</v>
      </c>
      <c r="J19" s="45">
        <f t="shared" si="2"/>
        <v>31.7880794701987</v>
      </c>
    </row>
    <row r="20" ht="17.25" customHeight="1" spans="1:10">
      <c r="A20" s="33" t="s">
        <v>67</v>
      </c>
      <c r="B20" s="29">
        <v>614</v>
      </c>
      <c r="C20" s="23">
        <v>12000</v>
      </c>
      <c r="D20" s="24">
        <v>1981</v>
      </c>
      <c r="E20" s="25">
        <v>1203</v>
      </c>
      <c r="F20" s="26">
        <v>5430</v>
      </c>
      <c r="G20" s="27">
        <f t="shared" si="3"/>
        <v>45.25</v>
      </c>
      <c r="H20" s="26">
        <v>6097</v>
      </c>
      <c r="I20" s="44">
        <f t="shared" si="0"/>
        <v>-667</v>
      </c>
      <c r="J20" s="45">
        <f t="shared" si="2"/>
        <v>-10.9398064621945</v>
      </c>
    </row>
    <row r="21" ht="17.25" customHeight="1" spans="1:10">
      <c r="A21" s="33" t="s">
        <v>68</v>
      </c>
      <c r="B21" s="29">
        <v>615</v>
      </c>
      <c r="C21" s="23">
        <v>200</v>
      </c>
      <c r="D21" s="24">
        <v>1436</v>
      </c>
      <c r="E21" s="25">
        <v>0</v>
      </c>
      <c r="F21" s="26">
        <v>1400</v>
      </c>
      <c r="G21" s="27">
        <f t="shared" si="3"/>
        <v>700</v>
      </c>
      <c r="H21" s="26">
        <v>277</v>
      </c>
      <c r="I21" s="44">
        <f t="shared" si="0"/>
        <v>1123</v>
      </c>
      <c r="J21" s="45">
        <f t="shared" si="2"/>
        <v>405.415162454874</v>
      </c>
    </row>
    <row r="22" ht="17.25" customHeight="1" spans="1:10">
      <c r="A22" s="33" t="s">
        <v>69</v>
      </c>
      <c r="B22" s="29">
        <v>616</v>
      </c>
      <c r="C22" s="23">
        <v>20</v>
      </c>
      <c r="D22" s="24"/>
      <c r="E22" s="25">
        <v>0</v>
      </c>
      <c r="F22" s="26"/>
      <c r="G22" s="27">
        <f t="shared" si="3"/>
        <v>0</v>
      </c>
      <c r="H22" s="26"/>
      <c r="I22" s="44">
        <f t="shared" si="0"/>
        <v>0</v>
      </c>
      <c r="J22" s="45"/>
    </row>
    <row r="23" ht="17.25" customHeight="1" spans="1:10">
      <c r="A23" s="33" t="s">
        <v>70</v>
      </c>
      <c r="B23" s="29">
        <v>617</v>
      </c>
      <c r="C23" s="23"/>
      <c r="D23" s="24"/>
      <c r="E23" s="25">
        <v>0</v>
      </c>
      <c r="F23" s="26"/>
      <c r="G23" s="27">
        <f t="shared" si="3"/>
        <v>0</v>
      </c>
      <c r="H23" s="26"/>
      <c r="I23" s="44">
        <f t="shared" si="0"/>
        <v>0</v>
      </c>
      <c r="J23" s="45"/>
    </row>
    <row r="24" ht="17.25" customHeight="1" spans="1:10">
      <c r="A24" s="33" t="s">
        <v>71</v>
      </c>
      <c r="B24" s="29">
        <v>618</v>
      </c>
      <c r="C24" s="23">
        <v>490</v>
      </c>
      <c r="D24" s="24"/>
      <c r="E24" s="25">
        <v>23</v>
      </c>
      <c r="F24" s="26">
        <v>141</v>
      </c>
      <c r="G24" s="27">
        <f t="shared" si="3"/>
        <v>28.78</v>
      </c>
      <c r="H24" s="26">
        <v>251</v>
      </c>
      <c r="I24" s="44">
        <f t="shared" si="0"/>
        <v>-110</v>
      </c>
      <c r="J24" s="45">
        <f t="shared" si="2"/>
        <v>-43.8247011952191</v>
      </c>
    </row>
    <row r="25" ht="17.25" customHeight="1" spans="1:10">
      <c r="A25" s="33" t="s">
        <v>72</v>
      </c>
      <c r="B25" s="29">
        <v>619</v>
      </c>
      <c r="C25" s="23">
        <v>1736</v>
      </c>
      <c r="D25" s="24">
        <v>1050</v>
      </c>
      <c r="E25" s="25">
        <v>129</v>
      </c>
      <c r="F25" s="26">
        <v>740</v>
      </c>
      <c r="G25" s="27">
        <f t="shared" si="3"/>
        <v>42.63</v>
      </c>
      <c r="H25" s="26">
        <v>437</v>
      </c>
      <c r="I25" s="44">
        <f t="shared" si="0"/>
        <v>303</v>
      </c>
      <c r="J25" s="45">
        <f t="shared" si="2"/>
        <v>69.3363844393593</v>
      </c>
    </row>
    <row r="26" ht="17.25" customHeight="1" spans="1:10">
      <c r="A26" s="33" t="s">
        <v>73</v>
      </c>
      <c r="B26" s="29">
        <v>620</v>
      </c>
      <c r="C26" s="23"/>
      <c r="D26" s="24"/>
      <c r="E26" s="25">
        <v>0</v>
      </c>
      <c r="F26" s="26"/>
      <c r="G26" s="27"/>
      <c r="H26" s="26"/>
      <c r="I26" s="44">
        <f>F26-H26</f>
        <v>0</v>
      </c>
      <c r="J26" s="45"/>
    </row>
    <row r="27" ht="17.25" customHeight="1" spans="1:10">
      <c r="A27" s="33" t="s">
        <v>74</v>
      </c>
      <c r="B27" s="29">
        <v>621</v>
      </c>
      <c r="C27" s="23">
        <v>227</v>
      </c>
      <c r="D27" s="24">
        <v>5</v>
      </c>
      <c r="E27" s="25">
        <v>0</v>
      </c>
      <c r="F27" s="26">
        <v>90</v>
      </c>
      <c r="G27" s="27">
        <f>IF(C27&lt;&gt;0,ROUND(F27/C27,4)*100,0)</f>
        <v>39.65</v>
      </c>
      <c r="H27" s="26">
        <v>90</v>
      </c>
      <c r="I27" s="44">
        <f>F27-H27</f>
        <v>0</v>
      </c>
      <c r="J27" s="45">
        <f>I27/H27*100</f>
        <v>0</v>
      </c>
    </row>
    <row r="28" ht="17.25" customHeight="1" spans="1:10">
      <c r="A28" s="33" t="s">
        <v>75</v>
      </c>
      <c r="B28" s="29"/>
      <c r="C28" s="23"/>
      <c r="D28" s="24"/>
      <c r="E28" s="25">
        <v>0</v>
      </c>
      <c r="F28" s="26"/>
      <c r="G28" s="27"/>
      <c r="H28" s="26">
        <v>11500</v>
      </c>
      <c r="I28" s="44">
        <f t="shared" si="0"/>
        <v>-11500</v>
      </c>
      <c r="J28" s="45">
        <f>I28/H28*100</f>
        <v>-100</v>
      </c>
    </row>
    <row r="29" ht="17.25" customHeight="1" spans="1:10">
      <c r="A29" s="33" t="s">
        <v>76</v>
      </c>
      <c r="B29" s="29"/>
      <c r="C29" s="23"/>
      <c r="D29" s="24"/>
      <c r="E29" s="25">
        <v>89</v>
      </c>
      <c r="F29" s="26">
        <v>405</v>
      </c>
      <c r="G29" s="27"/>
      <c r="H29" s="26">
        <v>5800</v>
      </c>
      <c r="I29" s="44">
        <f t="shared" si="0"/>
        <v>-5395</v>
      </c>
      <c r="J29" s="45">
        <f>I29/H29*100</f>
        <v>-93.0172413793103</v>
      </c>
    </row>
    <row r="30" ht="17.25" customHeight="1" spans="1:10">
      <c r="A30" s="34" t="s">
        <v>77</v>
      </c>
      <c r="B30" s="29">
        <v>700</v>
      </c>
      <c r="C30" s="20">
        <v>33240</v>
      </c>
      <c r="D30" s="20">
        <v>5</v>
      </c>
      <c r="E30" s="35">
        <v>12363</v>
      </c>
      <c r="F30" s="36">
        <v>27601</v>
      </c>
      <c r="G30" s="17">
        <f t="shared" si="3"/>
        <v>83.04</v>
      </c>
      <c r="H30" s="21">
        <v>32014</v>
      </c>
      <c r="I30" s="21">
        <f t="shared" si="0"/>
        <v>-4413</v>
      </c>
      <c r="J30" s="43">
        <f t="shared" si="2"/>
        <v>-13.78459424002</v>
      </c>
    </row>
    <row r="31" spans="1:6">
      <c r="A31" s="37"/>
      <c r="B31" s="37"/>
      <c r="F31" s="4"/>
    </row>
    <row r="32" spans="1:6">
      <c r="A32" s="37"/>
      <c r="B32" s="37"/>
      <c r="F32" s="4"/>
    </row>
    <row r="33" spans="1:6">
      <c r="A33" s="37"/>
      <c r="B33" s="37"/>
      <c r="F33" s="4"/>
    </row>
    <row r="34" spans="1:6">
      <c r="A34" s="37"/>
      <c r="B34" s="37"/>
      <c r="F34" s="4"/>
    </row>
    <row r="35" spans="1:6">
      <c r="A35" s="37"/>
      <c r="B35" s="37"/>
      <c r="F35" s="4"/>
    </row>
    <row r="36" spans="1:2">
      <c r="A36" s="37"/>
      <c r="B36" s="37"/>
    </row>
    <row r="37" spans="1:2">
      <c r="A37" s="37"/>
      <c r="B37" s="37"/>
    </row>
    <row r="38" spans="1:2">
      <c r="A38" s="37"/>
      <c r="B38" s="37"/>
    </row>
    <row r="39" spans="1:2">
      <c r="A39" s="37"/>
      <c r="B39" s="37"/>
    </row>
    <row r="40" spans="1:2">
      <c r="A40" s="37"/>
      <c r="B40" s="37"/>
    </row>
    <row r="41" spans="1:2">
      <c r="A41" s="37"/>
      <c r="B41" s="37"/>
    </row>
    <row r="42" spans="1:2">
      <c r="A42" s="37"/>
      <c r="B42" s="37"/>
    </row>
    <row r="43" spans="1:2">
      <c r="A43" s="37"/>
      <c r="B43" s="37"/>
    </row>
    <row r="44" spans="1:2">
      <c r="A44" s="37"/>
      <c r="B44" s="37"/>
    </row>
    <row r="45" spans="1:2">
      <c r="A45" s="37"/>
      <c r="B45" s="37"/>
    </row>
    <row r="46" spans="1:2">
      <c r="A46" s="37"/>
      <c r="B46" s="37"/>
    </row>
    <row r="47" spans="1:2">
      <c r="A47" s="37"/>
      <c r="B47" s="37"/>
    </row>
    <row r="48" spans="1:2">
      <c r="A48" s="37"/>
      <c r="B48" s="37"/>
    </row>
    <row r="49" spans="1:2">
      <c r="A49" s="37"/>
      <c r="B49" s="37"/>
    </row>
    <row r="50" spans="1:2">
      <c r="A50" s="37"/>
      <c r="B50" s="37"/>
    </row>
    <row r="51" spans="1:2">
      <c r="A51" s="37"/>
      <c r="B51" s="37"/>
    </row>
    <row r="52" spans="1:2">
      <c r="A52" s="37"/>
      <c r="B52" s="37"/>
    </row>
    <row r="53" spans="1:2">
      <c r="A53" s="37"/>
      <c r="B53" s="37"/>
    </row>
    <row r="54" spans="1:2">
      <c r="A54" s="37"/>
      <c r="B54" s="37"/>
    </row>
    <row r="55" spans="1:2">
      <c r="A55" s="37"/>
      <c r="B55" s="37"/>
    </row>
    <row r="56" spans="1:2">
      <c r="A56" s="37"/>
      <c r="B56" s="37"/>
    </row>
    <row r="57" spans="1:2">
      <c r="A57" s="37"/>
      <c r="B57" s="37"/>
    </row>
    <row r="58" spans="1:2">
      <c r="A58" s="37"/>
      <c r="B58" s="37"/>
    </row>
    <row r="59" spans="1:2">
      <c r="A59" s="37"/>
      <c r="B59" s="37"/>
    </row>
    <row r="60" spans="1:2">
      <c r="A60" s="37"/>
      <c r="B60" s="37"/>
    </row>
    <row r="61" spans="1:2">
      <c r="A61" s="37"/>
      <c r="B61" s="37"/>
    </row>
    <row r="62" spans="1:2">
      <c r="A62" s="37"/>
      <c r="B62" s="37"/>
    </row>
    <row r="63" spans="1:2">
      <c r="A63" s="37"/>
      <c r="B63" s="37"/>
    </row>
    <row r="64" spans="1:2">
      <c r="A64" s="37"/>
      <c r="B64" s="37"/>
    </row>
    <row r="65" spans="1:2">
      <c r="A65" s="37"/>
      <c r="B65" s="37"/>
    </row>
    <row r="66" spans="1:2">
      <c r="A66" s="37"/>
      <c r="B66" s="37"/>
    </row>
    <row r="67" spans="1:2">
      <c r="A67" s="37"/>
      <c r="B67" s="37"/>
    </row>
    <row r="68" spans="1:2">
      <c r="A68" s="37"/>
      <c r="B68" s="37"/>
    </row>
    <row r="69" spans="1:2">
      <c r="A69" s="37"/>
      <c r="B69" s="37"/>
    </row>
    <row r="70" spans="1:2">
      <c r="A70" s="37"/>
      <c r="B70" s="37"/>
    </row>
    <row r="71" spans="1:2">
      <c r="A71" s="37"/>
      <c r="B71" s="37"/>
    </row>
    <row r="72" spans="1:2">
      <c r="A72" s="37"/>
      <c r="B72" s="37"/>
    </row>
    <row r="73" spans="1:2">
      <c r="A73" s="37"/>
      <c r="B73" s="37"/>
    </row>
    <row r="74" spans="1:2">
      <c r="A74" s="37"/>
      <c r="B74" s="37"/>
    </row>
    <row r="75" spans="1:2">
      <c r="A75" s="37"/>
      <c r="B75" s="37"/>
    </row>
    <row r="76" spans="1:2">
      <c r="A76" s="37"/>
      <c r="B76" s="37"/>
    </row>
    <row r="77" spans="1:2">
      <c r="A77" s="37"/>
      <c r="B77" s="37"/>
    </row>
    <row r="78" spans="1:2">
      <c r="A78" s="37"/>
      <c r="B78" s="37"/>
    </row>
    <row r="79" spans="1:2">
      <c r="A79" s="37"/>
      <c r="B79" s="37"/>
    </row>
    <row r="80" spans="1:2">
      <c r="A80" s="37"/>
      <c r="B80" s="37"/>
    </row>
    <row r="81" spans="1:2">
      <c r="A81" s="37"/>
      <c r="B81" s="37"/>
    </row>
    <row r="82" spans="1:2">
      <c r="A82" s="37"/>
      <c r="B82" s="37"/>
    </row>
    <row r="83" spans="1:2">
      <c r="A83" s="37"/>
      <c r="B83" s="37"/>
    </row>
    <row r="84" spans="1:2">
      <c r="A84" s="37"/>
      <c r="B84" s="37"/>
    </row>
    <row r="85" spans="1:2">
      <c r="A85" s="37"/>
      <c r="B85" s="37"/>
    </row>
    <row r="86" spans="1:2">
      <c r="A86" s="37"/>
      <c r="B86" s="37"/>
    </row>
    <row r="87" spans="1:2">
      <c r="A87" s="37"/>
      <c r="B87" s="37"/>
    </row>
    <row r="88" spans="1:2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6" spans="1:2">
      <c r="A96" s="37"/>
      <c r="B96" s="37"/>
    </row>
    <row r="97" spans="1:2">
      <c r="A97" s="37"/>
      <c r="B97" s="37"/>
    </row>
    <row r="98" spans="1:2">
      <c r="A98" s="37"/>
      <c r="B98" s="37"/>
    </row>
    <row r="99" spans="1:2">
      <c r="A99" s="37"/>
      <c r="B99" s="37"/>
    </row>
    <row r="100" spans="1:2">
      <c r="A100" s="37"/>
      <c r="B100" s="37"/>
    </row>
    <row r="101" spans="1:2">
      <c r="A101" s="37"/>
      <c r="B101" s="37"/>
    </row>
    <row r="102" spans="1:2">
      <c r="A102" s="37"/>
      <c r="B102" s="37"/>
    </row>
    <row r="103" spans="1:2">
      <c r="A103" s="37"/>
      <c r="B103" s="37"/>
    </row>
    <row r="104" spans="1:2">
      <c r="A104" s="37"/>
      <c r="B104" s="37"/>
    </row>
    <row r="105" spans="1:2">
      <c r="A105" s="37"/>
      <c r="B105" s="37"/>
    </row>
    <row r="106" spans="1:2">
      <c r="A106" s="37"/>
      <c r="B106" s="37"/>
    </row>
    <row r="107" spans="1:2">
      <c r="A107" s="37"/>
      <c r="B107" s="37"/>
    </row>
    <row r="108" spans="1:2">
      <c r="A108" s="37"/>
      <c r="B108" s="37"/>
    </row>
    <row r="109" spans="1:2">
      <c r="A109" s="37"/>
      <c r="B109" s="37"/>
    </row>
    <row r="110" spans="1:2">
      <c r="A110" s="37"/>
      <c r="B110" s="37"/>
    </row>
    <row r="111" spans="1:2">
      <c r="A111" s="37"/>
      <c r="B111" s="37"/>
    </row>
    <row r="112" spans="1:2">
      <c r="A112" s="37"/>
      <c r="B112" s="37"/>
    </row>
    <row r="113" spans="1:2">
      <c r="A113" s="37"/>
      <c r="B113" s="37"/>
    </row>
    <row r="114" spans="1:2">
      <c r="A114" s="37"/>
      <c r="B114" s="37"/>
    </row>
    <row r="115" spans="1:2">
      <c r="A115" s="37"/>
      <c r="B115" s="37"/>
    </row>
    <row r="116" spans="1:2">
      <c r="A116" s="37"/>
      <c r="B116" s="37"/>
    </row>
    <row r="117" spans="1:2">
      <c r="A117" s="37"/>
      <c r="B117" s="3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1" spans="1:2">
      <c r="A121" s="37"/>
      <c r="B121" s="37"/>
    </row>
    <row r="122" spans="1:2">
      <c r="A122" s="37"/>
      <c r="B122" s="37"/>
    </row>
    <row r="123" spans="1:2">
      <c r="A123" s="37"/>
      <c r="B123" s="37"/>
    </row>
    <row r="124" spans="1:2">
      <c r="A124" s="37"/>
      <c r="B124" s="37"/>
    </row>
    <row r="125" spans="1:2">
      <c r="A125" s="37"/>
      <c r="B125" s="37"/>
    </row>
    <row r="126" spans="1:2">
      <c r="A126" s="37"/>
      <c r="B126" s="37"/>
    </row>
    <row r="127" spans="1:2">
      <c r="A127" s="37"/>
      <c r="B127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5" right="0.275590551181102" top="0.31496062992126" bottom="0.22" header="0.31496062992126" footer="0.16"/>
  <pageSetup paperSize="9" firstPageNumber="7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czjwork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</vt:lpstr>
      <vt:lpstr>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dcterms:created xsi:type="dcterms:W3CDTF">2001-07-03T09:54:00Z</dcterms:created>
  <cp:lastPrinted>2020-03-24T03:15:00Z</cp:lastPrinted>
  <dcterms:modified xsi:type="dcterms:W3CDTF">2021-07-05T12:14:34Z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2CA4824A497C482FB9B1944AA5182D07</vt:lpwstr>
  </property>
</Properties>
</file>