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44525"/>
</workbook>
</file>

<file path=xl/sharedStrings.xml><?xml version="1.0" encoding="utf-8"?>
<sst xmlns="http://schemas.openxmlformats.org/spreadsheetml/2006/main" count="85" uniqueCount="78">
  <si>
    <t>楚雄高新区2021年3月地方财政收入分项目执行情况表</t>
  </si>
  <si>
    <r>
      <rPr>
        <sz val="12"/>
        <rFont val="宋体"/>
        <charset val="134"/>
      </rPr>
      <t xml:space="preserve">           单位:</t>
    </r>
    <r>
      <rPr>
        <sz val="12"/>
        <rFont val="宋体"/>
        <charset val="134"/>
      </rPr>
      <t>万</t>
    </r>
    <r>
      <rPr>
        <sz val="12"/>
        <rFont val="宋体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</si>
  <si>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</si>
  <si>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</si>
  <si>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</si>
  <si>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</si>
  <si>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</si>
  <si>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</si>
  <si>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</si>
  <si>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</si>
  <si>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</si>
  <si>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</si>
  <si>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</si>
  <si>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一、一般公共预算收入合计</t>
    </r>
  </si>
  <si>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、税收收入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</si>
  <si>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</si>
  <si>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</si>
  <si>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企业所得税退税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</si>
  <si>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个人所得税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</si>
  <si>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资源税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</si>
  <si>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城市维护建设税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</si>
  <si>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房产税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</si>
  <si>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印花税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</si>
  <si>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城镇土地使用税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</si>
  <si>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土地增值税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</si>
  <si>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车船税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</si>
  <si>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耕地占用税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</si>
  <si>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契税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</si>
  <si>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</si>
  <si>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</si>
  <si>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</si>
  <si>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</si>
  <si>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专项收入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</si>
  <si>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教育费附加收入</t>
    </r>
  </si>
  <si>
    <t xml:space="preserve">     残疾人就业保障金收入</t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</si>
  <si>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教育资金收入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</si>
  <si>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</si>
  <si>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</si>
  <si>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行政事业性收费收入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</si>
  <si>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罚没收入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</si>
  <si>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国有资本经营收入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</si>
  <si>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</si>
  <si>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</si>
  <si>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</si>
  <si>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其他收入</t>
    </r>
  </si>
  <si>
    <t>二、政府性基金预算收入合计</t>
  </si>
  <si>
    <t>高新区2021年3月地方财政支出分项目执行情况表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</si>
  <si>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单位：</t>
    </r>
    <r>
      <rPr>
        <sz val="12"/>
        <rFont val="宋体"/>
        <charset val="134"/>
      </rPr>
      <t>万</t>
    </r>
    <r>
      <rPr>
        <sz val="12"/>
        <rFont val="宋体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</si>
  <si>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</si>
  <si>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</si>
  <si>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</si>
  <si>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</si>
  <si>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</si>
  <si>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一、一般公共预算支出合计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</si>
  <si>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一般公共服务支出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</si>
  <si>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外交支出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</si>
  <si>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</si>
  <si>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公共安全支出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</si>
  <si>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教育支出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</si>
  <si>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</si>
  <si>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</si>
  <si>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社会保障和就业支出</t>
    </r>
  </si>
  <si>
    <t xml:space="preserve">  卫生健康支出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</si>
  <si>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节能环保支出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</si>
  <si>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城乡社区支出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</si>
  <si>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农林水支出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</si>
  <si>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</si>
  <si>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</si>
  <si>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</si>
  <si>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</si>
  <si>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</si>
  <si>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</si>
  <si>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</si>
  <si>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</si>
  <si>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</si>
  <si>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债务还本支出</t>
  </si>
  <si>
    <t xml:space="preserve">  债务付息支出</t>
  </si>
  <si>
    <t>二、政府性基金预算支出合计</t>
  </si>
</sst>
</file>

<file path=xl/styles.xml><?xml version="1.0" encoding="utf-8"?>
<styleSheet xmlns="http://schemas.openxmlformats.org/spreadsheetml/2006/main">
  <numFmts count="3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* #,##0_ ;_ * \-#,##0_ ;_ * &quot;-&quot;??_ ;_ @_ "/>
    <numFmt numFmtId="43" formatCode="_ * #,##0.00_ ;_ * \-#,##0.00_ ;_ * &quot;-&quot;??_ ;_ @_ "/>
    <numFmt numFmtId="41" formatCode="_ * #,##0_ ;_ * \-#,##0_ ;_ * &quot;-&quot;_ ;_ @_ "/>
    <numFmt numFmtId="177" formatCode="yy\.mm\.dd"/>
    <numFmt numFmtId="178" formatCode="_-&quot;$&quot;\ * #,##0.00_-;_-&quot;$&quot;\ * #,##0.00\-;_-&quot;$&quot;\ * &quot;-&quot;??_-;_-@_-"/>
    <numFmt numFmtId="179" formatCode="\$#,##0;\(\$#,##0\)"/>
    <numFmt numFmtId="180" formatCode="_-&quot;$&quot;\ * #,##0_-;_-&quot;$&quot;\ * #,##0\-;_-&quot;$&quot;\ * &quot;-&quot;_-;_-@_-"/>
    <numFmt numFmtId="181" formatCode="#\ ??/??"/>
    <numFmt numFmtId="182" formatCode="&quot;$&quot;\ #,##0_-;[Red]&quot;$&quot;\ #,##0\-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,##0.0_);\(#,##0.0\)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\$#,##0.00;\(\$#,##0.00\)"/>
    <numFmt numFmtId="190" formatCode="0.0_ "/>
    <numFmt numFmtId="191" formatCode="&quot;$&quot;#,##0_);[Red]\(&quot;$&quot;#,##0\)"/>
    <numFmt numFmtId="192" formatCode="&quot;$&quot;#,##0.00_);[Red]\(&quot;$&quot;#,##0.00\)"/>
    <numFmt numFmtId="193" formatCode="_(&quot;$&quot;* #,##0_);_(&quot;$&quot;* \(#,##0\);_(&quot;$&quot;* &quot;-&quot;_);_(@_)"/>
    <numFmt numFmtId="194" formatCode="0_);[Red]\(0\)"/>
    <numFmt numFmtId="195" formatCode="0.00_ "/>
    <numFmt numFmtId="196" formatCode="#,##0_);[Red]\(#,##0\)"/>
    <numFmt numFmtId="197" formatCode="#,##0.0_);[Red]\(#,##0.0\)"/>
    <numFmt numFmtId="198" formatCode="#,##0_ "/>
    <numFmt numFmtId="199" formatCode="#,##0_ ;[Red]\-#,##0\ "/>
    <numFmt numFmtId="200" formatCode="_ * #,##0.0_ ;_ * \-#,##0.0_ ;_ * &quot;-&quot;??_ ;_ @_ "/>
    <numFmt numFmtId="201" formatCode="#,##0.0_ ;[Red]\-#,##0.0\ "/>
  </numFmts>
  <fonts count="60"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b/>
      <sz val="12"/>
      <name val="黑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4"/>
      <name val="楷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0"/>
      <name val="MS Sans Serif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sz val="12"/>
      <color indexed="17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sz val="10"/>
      <name val="楷体"/>
      <charset val="134"/>
    </font>
    <font>
      <sz val="12"/>
      <name val="Helv"/>
      <charset val="134"/>
    </font>
    <font>
      <b/>
      <sz val="10"/>
      <name val="Arial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sz val="12"/>
      <color indexed="16"/>
      <name val="宋体"/>
      <charset val="134"/>
    </font>
    <font>
      <u/>
      <sz val="12"/>
      <color indexed="36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4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25" fillId="0" borderId="0">
      <alignment horizontal="center" wrapText="1"/>
      <protection locked="0"/>
    </xf>
    <xf numFmtId="41" fontId="17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177" fontId="33" fillId="0" borderId="11" applyFill="0" applyProtection="0">
      <alignment horizontal="right"/>
    </xf>
    <xf numFmtId="0" fontId="27" fillId="20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6" fillId="0" borderId="0"/>
    <xf numFmtId="0" fontId="6" fillId="0" borderId="0"/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2" fillId="0" borderId="0"/>
    <xf numFmtId="0" fontId="20" fillId="0" borderId="0" applyNumberFormat="0" applyFill="0" applyBorder="0" applyAlignment="0" applyProtection="0">
      <alignment vertical="center"/>
    </xf>
    <xf numFmtId="0" fontId="24" fillId="0" borderId="0">
      <protection locked="0"/>
    </xf>
    <xf numFmtId="0" fontId="30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0" borderId="0"/>
    <xf numFmtId="0" fontId="19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34" fillId="24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 applyProtection="0">
      <alignment horizontal="left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0"/>
    <xf numFmtId="0" fontId="19" fillId="21" borderId="0" applyNumberFormat="0" applyBorder="0" applyAlignment="0" applyProtection="0">
      <alignment vertical="center"/>
    </xf>
    <xf numFmtId="0" fontId="24" fillId="0" borderId="0"/>
    <xf numFmtId="0" fontId="26" fillId="19" borderId="0" applyNumberFormat="0" applyBorder="0" applyAlignment="0" applyProtection="0"/>
    <xf numFmtId="49" fontId="33" fillId="0" borderId="0" applyFont="0" applyFill="0" applyBorder="0" applyAlignment="0" applyProtection="0"/>
    <xf numFmtId="0" fontId="32" fillId="0" borderId="0"/>
    <xf numFmtId="0" fontId="6" fillId="0" borderId="0"/>
    <xf numFmtId="0" fontId="26" fillId="18" borderId="0" applyNumberFormat="0" applyBorder="0" applyAlignment="0" applyProtection="0"/>
    <xf numFmtId="0" fontId="27" fillId="16" borderId="0" applyNumberFormat="0" applyBorder="0" applyAlignment="0" applyProtection="0"/>
    <xf numFmtId="0" fontId="26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20" borderId="0" applyNumberFormat="0" applyBorder="0" applyAlignment="0" applyProtection="0"/>
    <xf numFmtId="0" fontId="33" fillId="0" borderId="0" applyFont="0" applyFill="0" applyBorder="0" applyAlignment="0" applyProtection="0"/>
    <xf numFmtId="0" fontId="26" fillId="19" borderId="0" applyNumberFormat="0" applyBorder="0" applyAlignment="0" applyProtection="0"/>
    <xf numFmtId="183" fontId="33" fillId="0" borderId="0" applyFont="0" applyFill="0" applyBorder="0" applyAlignment="0" applyProtection="0"/>
    <xf numFmtId="0" fontId="26" fillId="3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184" fontId="3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8" borderId="0" applyNumberFormat="0" applyBorder="0" applyAlignment="0" applyProtection="0"/>
    <xf numFmtId="0" fontId="26" fillId="19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186" fontId="33" fillId="0" borderId="0" applyFont="0" applyFill="0" applyBorder="0" applyAlignment="0" applyProtection="0"/>
    <xf numFmtId="187" fontId="13" fillId="0" borderId="0"/>
    <xf numFmtId="188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178" fontId="33" fillId="0" borderId="0" applyFont="0" applyFill="0" applyBorder="0" applyAlignment="0" applyProtection="0"/>
    <xf numFmtId="189" fontId="13" fillId="0" borderId="0"/>
    <xf numFmtId="15" fontId="42" fillId="0" borderId="0"/>
    <xf numFmtId="179" fontId="13" fillId="0" borderId="0"/>
    <xf numFmtId="38" fontId="46" fillId="5" borderId="0" applyNumberFormat="0" applyBorder="0" applyAlignment="0" applyProtection="0"/>
    <xf numFmtId="0" fontId="47" fillId="0" borderId="16" applyNumberFormat="0" applyAlignment="0" applyProtection="0">
      <alignment horizontal="left" vertical="center"/>
    </xf>
    <xf numFmtId="0" fontId="47" fillId="0" borderId="17">
      <alignment horizontal="left" vertical="center"/>
    </xf>
    <xf numFmtId="10" fontId="46" fillId="26" borderId="3" applyNumberFormat="0" applyBorder="0" applyAlignment="0" applyProtection="0"/>
    <xf numFmtId="185" fontId="49" fillId="39" borderId="0"/>
    <xf numFmtId="185" fontId="44" fillId="37" borderId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33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13" fillId="0" borderId="0"/>
    <xf numFmtId="37" fontId="51" fillId="0" borderId="0"/>
    <xf numFmtId="182" fontId="33" fillId="0" borderId="0"/>
    <xf numFmtId="0" fontId="24" fillId="0" borderId="0"/>
    <xf numFmtId="3" fontId="42" fillId="0" borderId="0" applyFont="0" applyFill="0" applyBorder="0" applyAlignment="0" applyProtection="0"/>
    <xf numFmtId="14" fontId="25" fillId="0" borderId="0">
      <alignment horizontal="center" wrapText="1"/>
      <protection locked="0"/>
    </xf>
    <xf numFmtId="10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33" fillId="0" borderId="0" applyFont="0" applyFill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53" fillId="0" borderId="18">
      <alignment horizontal="center"/>
    </xf>
    <xf numFmtId="0" fontId="42" fillId="40" borderId="0" applyNumberFormat="0" applyFont="0" applyBorder="0" applyAlignment="0" applyProtection="0"/>
    <xf numFmtId="0" fontId="54" fillId="41" borderId="19">
      <protection locked="0"/>
    </xf>
    <xf numFmtId="0" fontId="55" fillId="0" borderId="0"/>
    <xf numFmtId="0" fontId="54" fillId="41" borderId="19">
      <protection locked="0"/>
    </xf>
    <xf numFmtId="0" fontId="54" fillId="41" borderId="19">
      <protection locked="0"/>
    </xf>
    <xf numFmtId="193" fontId="33" fillId="0" borderId="0" applyFont="0" applyFill="0" applyBorder="0" applyAlignment="0" applyProtection="0"/>
    <xf numFmtId="0" fontId="33" fillId="0" borderId="2" applyNumberFormat="0" applyFill="0" applyProtection="0">
      <alignment horizontal="right"/>
    </xf>
    <xf numFmtId="0" fontId="38" fillId="0" borderId="2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48" fillId="0" borderId="11" applyNumberFormat="0" applyFill="0" applyProtection="0">
      <alignment horizontal="center"/>
    </xf>
    <xf numFmtId="0" fontId="58" fillId="43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3" fontId="50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8" fillId="0" borderId="11" applyNumberFormat="0" applyFill="0" applyProtection="0">
      <alignment horizontal="left"/>
    </xf>
    <xf numFmtId="0" fontId="42" fillId="0" borderId="0"/>
    <xf numFmtId="41" fontId="0" fillId="0" borderId="0" applyFont="0" applyFill="0" applyBorder="0" applyAlignment="0" applyProtection="0"/>
    <xf numFmtId="4" fontId="42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33" fillId="0" borderId="2" applyNumberFormat="0" applyFill="0" applyProtection="0">
      <alignment horizontal="left"/>
    </xf>
    <xf numFmtId="1" fontId="33" fillId="0" borderId="11" applyFill="0" applyProtection="0">
      <alignment horizontal="center"/>
    </xf>
    <xf numFmtId="0" fontId="42" fillId="0" borderId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95" fontId="0" fillId="0" borderId="0" xfId="0" applyNumberForma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9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94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right" vertical="center" wrapText="1"/>
    </xf>
    <xf numFmtId="196" fontId="2" fillId="0" borderId="2" xfId="0" applyNumberFormat="1" applyFont="1" applyBorder="1" applyAlignment="1" applyProtection="1">
      <alignment horizontal="right" vertical="center" wrapText="1"/>
    </xf>
    <xf numFmtId="197" fontId="4" fillId="0" borderId="3" xfId="15" applyNumberFormat="1" applyFont="1" applyFill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76" fontId="4" fillId="0" borderId="3" xfId="10" applyNumberFormat="1" applyFont="1" applyBorder="1" applyAlignment="1" applyProtection="1">
      <alignment horizontal="right"/>
    </xf>
    <xf numFmtId="198" fontId="4" fillId="0" borderId="3" xfId="10" applyNumberFormat="1" applyFont="1" applyBorder="1" applyAlignment="1" applyProtection="1">
      <alignment horizontal="right"/>
    </xf>
    <xf numFmtId="0" fontId="5" fillId="3" borderId="3" xfId="0" applyNumberFormat="1" applyFont="1" applyFill="1" applyBorder="1" applyAlignment="1" applyProtection="1">
      <alignment horizontal="left" vertical="center"/>
    </xf>
    <xf numFmtId="176" fontId="4" fillId="0" borderId="3" xfId="10" applyNumberFormat="1" applyFont="1" applyBorder="1" applyAlignment="1" applyProtection="1">
      <alignment horizontal="right"/>
      <protection locked="0"/>
    </xf>
    <xf numFmtId="176" fontId="6" fillId="0" borderId="3" xfId="10" applyNumberFormat="1" applyFont="1" applyBorder="1" applyAlignment="1" applyProtection="1">
      <alignment horizontal="right"/>
      <protection locked="0"/>
    </xf>
    <xf numFmtId="199" fontId="6" fillId="0" borderId="3" xfId="10" applyNumberFormat="1" applyFont="1" applyBorder="1" applyAlignment="1" applyProtection="1">
      <alignment horizontal="right"/>
      <protection locked="0"/>
    </xf>
    <xf numFmtId="198" fontId="6" fillId="0" borderId="3" xfId="10" applyNumberFormat="1" applyFont="1" applyBorder="1" applyAlignment="1" applyProtection="1">
      <alignment horizontal="right"/>
      <protection locked="0"/>
    </xf>
    <xf numFmtId="197" fontId="6" fillId="0" borderId="3" xfId="15" applyNumberFormat="1" applyFont="1" applyFill="1" applyBorder="1" applyAlignment="1" applyProtection="1">
      <alignment horizontal="right" vertical="center"/>
      <protection locked="0"/>
    </xf>
    <xf numFmtId="0" fontId="7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4" fillId="0" borderId="3" xfId="10" applyNumberFormat="1" applyFont="1" applyBorder="1" applyAlignment="1" applyProtection="1">
      <alignment horizontal="right"/>
      <protection locked="0"/>
    </xf>
    <xf numFmtId="43" fontId="6" fillId="0" borderId="3" xfId="10" applyNumberFormat="1" applyFont="1" applyBorder="1" applyAlignment="1" applyProtection="1">
      <alignment horizontal="right"/>
      <protection locked="0"/>
    </xf>
    <xf numFmtId="200" fontId="6" fillId="0" borderId="3" xfId="10" applyNumberFormat="1" applyFont="1" applyBorder="1" applyAlignment="1" applyProtection="1">
      <alignment horizontal="right"/>
      <protection locked="0"/>
    </xf>
    <xf numFmtId="0" fontId="7" fillId="3" borderId="4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176" fontId="6" fillId="0" borderId="3" xfId="10" applyNumberFormat="1" applyFont="1" applyBorder="1" applyAlignment="1" applyProtection="1">
      <alignment horizontal="right"/>
    </xf>
    <xf numFmtId="198" fontId="6" fillId="0" borderId="3" xfId="1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5" fontId="2" fillId="0" borderId="3" xfId="0" applyNumberFormat="1" applyFont="1" applyBorder="1" applyAlignment="1" applyProtection="1">
      <alignment horizontal="center" vertical="distributed"/>
      <protection locked="0"/>
    </xf>
    <xf numFmtId="190" fontId="4" fillId="0" borderId="3" xfId="15" applyNumberFormat="1" applyFont="1" applyBorder="1" applyAlignment="1" applyProtection="1">
      <alignment horizontal="right"/>
    </xf>
    <xf numFmtId="190" fontId="6" fillId="0" borderId="3" xfId="15" applyNumberFormat="1" applyFont="1" applyBorder="1" applyAlignment="1" applyProtection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198" fontId="8" fillId="0" borderId="0" xfId="0" applyNumberFormat="1" applyFont="1" applyAlignment="1" applyProtection="1">
      <alignment horizontal="right"/>
      <protection locked="0"/>
    </xf>
    <xf numFmtId="195" fontId="8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96" fontId="8" fillId="0" borderId="0" xfId="0" applyNumberFormat="1" applyFont="1" applyBorder="1" applyAlignment="1" applyProtection="1">
      <alignment horizontal="right"/>
      <protection locked="0"/>
    </xf>
    <xf numFmtId="198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196" fontId="2" fillId="0" borderId="1" xfId="0" applyNumberFormat="1" applyFont="1" applyBorder="1" applyAlignment="1" applyProtection="1">
      <alignment horizontal="center" vertical="distributed"/>
      <protection locked="0"/>
    </xf>
    <xf numFmtId="196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96" fontId="2" fillId="0" borderId="2" xfId="0" applyNumberFormat="1" applyFont="1" applyBorder="1" applyAlignment="1" applyProtection="1">
      <alignment horizontal="center" vertical="distributed"/>
      <protection locked="0"/>
    </xf>
    <xf numFmtId="198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96" fontId="11" fillId="0" borderId="3" xfId="10" applyNumberFormat="1" applyFont="1" applyBorder="1" applyAlignment="1" applyProtection="1">
      <alignment horizontal="right"/>
    </xf>
    <xf numFmtId="196" fontId="11" fillId="0" borderId="3" xfId="10" applyNumberFormat="1" applyFont="1" applyBorder="1" applyAlignment="1" applyProtection="1">
      <alignment horizontal="right" vertical="center"/>
    </xf>
    <xf numFmtId="197" fontId="11" fillId="0" borderId="3" xfId="15" applyNumberFormat="1" applyFont="1" applyFill="1" applyBorder="1" applyAlignment="1" applyProtection="1">
      <alignment horizontal="right" vertical="center"/>
      <protection locked="0"/>
    </xf>
    <xf numFmtId="196" fontId="11" fillId="0" borderId="2" xfId="0" applyNumberFormat="1" applyFont="1" applyBorder="1" applyAlignment="1" applyProtection="1">
      <alignment horizontal="right" vertical="center"/>
      <protection locked="0"/>
    </xf>
    <xf numFmtId="199" fontId="11" fillId="0" borderId="2" xfId="0" applyNumberFormat="1" applyFont="1" applyBorder="1" applyAlignment="1" applyProtection="1">
      <alignment horizontal="right" vertical="center"/>
      <protection locked="0"/>
    </xf>
    <xf numFmtId="0" fontId="7" fillId="2" borderId="3" xfId="0" applyNumberFormat="1" applyFont="1" applyFill="1" applyBorder="1" applyAlignment="1" applyProtection="1">
      <alignment vertical="center" wrapText="1"/>
    </xf>
    <xf numFmtId="196" fontId="11" fillId="2" borderId="3" xfId="0" applyNumberFormat="1" applyFont="1" applyFill="1" applyBorder="1" applyAlignment="1" applyProtection="1">
      <alignment horizontal="right" vertical="center"/>
    </xf>
    <xf numFmtId="199" fontId="12" fillId="0" borderId="3" xfId="10" applyNumberFormat="1" applyFont="1" applyBorder="1" applyAlignment="1" applyProtection="1">
      <alignment horizontal="right" vertical="center"/>
      <protection locked="0"/>
    </xf>
    <xf numFmtId="196" fontId="12" fillId="0" borderId="3" xfId="10" applyNumberFormat="1" applyFont="1" applyBorder="1" applyAlignment="1" applyProtection="1">
      <alignment horizontal="right" vertical="center"/>
      <protection locked="0"/>
    </xf>
    <xf numFmtId="197" fontId="12" fillId="0" borderId="3" xfId="15" applyNumberFormat="1" applyFont="1" applyFill="1" applyBorder="1" applyAlignment="1" applyProtection="1">
      <alignment horizontal="right" vertical="center"/>
      <protection locked="0"/>
    </xf>
    <xf numFmtId="199" fontId="12" fillId="0" borderId="2" xfId="0" applyNumberFormat="1" applyFont="1" applyBorder="1" applyAlignment="1" applyProtection="1">
      <alignment horizontal="right" vertical="center"/>
      <protection locked="0"/>
    </xf>
    <xf numFmtId="201" fontId="12" fillId="0" borderId="3" xfId="15" applyNumberFormat="1" applyFont="1" applyFill="1" applyBorder="1" applyAlignment="1" applyProtection="1">
      <alignment horizontal="right" vertical="center"/>
      <protection locked="0"/>
    </xf>
    <xf numFmtId="199" fontId="12" fillId="0" borderId="3" xfId="10" applyNumberFormat="1" applyFont="1" applyBorder="1" applyAlignment="1" applyProtection="1">
      <alignment horizontal="right" vertical="center"/>
    </xf>
    <xf numFmtId="196" fontId="12" fillId="0" borderId="2" xfId="0" applyNumberFormat="1" applyFont="1" applyBorder="1" applyAlignment="1" applyProtection="1">
      <alignment horizontal="right" vertical="center"/>
      <protection locked="0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98" fontId="12" fillId="0" borderId="3" xfId="10" applyNumberFormat="1" applyFont="1" applyBorder="1" applyAlignment="1" applyProtection="1">
      <alignment horizontal="right" vertical="center"/>
      <protection locked="0"/>
    </xf>
    <xf numFmtId="196" fontId="12" fillId="0" borderId="3" xfId="10" applyNumberFormat="1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96" fontId="11" fillId="2" borderId="2" xfId="0" applyNumberFormat="1" applyFont="1" applyFill="1" applyBorder="1" applyAlignment="1" applyProtection="1">
      <alignment horizontal="right" vertical="center"/>
    </xf>
    <xf numFmtId="196" fontId="11" fillId="0" borderId="3" xfId="10" applyNumberFormat="1" applyFont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/>
      <protection locked="0"/>
    </xf>
    <xf numFmtId="196" fontId="2" fillId="0" borderId="5" xfId="0" applyNumberFormat="1" applyFont="1" applyBorder="1" applyAlignment="1" applyProtection="1">
      <alignment horizontal="center" vertical="center" wrapText="1"/>
      <protection locked="0"/>
    </xf>
    <xf numFmtId="196" fontId="0" fillId="0" borderId="0" xfId="0" applyNumberFormat="1" applyFont="1" applyAlignment="1" applyProtection="1">
      <alignment horizontal="center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190" fontId="11" fillId="0" borderId="3" xfId="10" applyNumberFormat="1" applyFont="1" applyBorder="1" applyAlignment="1" applyProtection="1">
      <alignment horizontal="right" vertical="center"/>
    </xf>
    <xf numFmtId="19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190" fontId="12" fillId="0" borderId="3" xfId="10" applyNumberFormat="1" applyFont="1" applyBorder="1" applyAlignment="1" applyProtection="1">
      <alignment horizontal="right" vertical="center"/>
    </xf>
    <xf numFmtId="196" fontId="0" fillId="0" borderId="0" xfId="0" applyNumberFormat="1" applyFont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right"/>
      <protection locked="0"/>
    </xf>
  </cellXfs>
  <cellStyles count="1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_ET_STYLE_NoName_00__Sheet3" xfId="18"/>
    <cellStyle name="_ET_STYLE_NoName_00__Book1" xfId="19"/>
    <cellStyle name="60% - 强调文字颜色 2" xfId="20" builtinId="36"/>
    <cellStyle name="标题 4" xfId="21" builtinId="19"/>
    <cellStyle name="警告文本" xfId="22" builtinId="11"/>
    <cellStyle name="_ET_STYLE_NoName_00_" xfId="23"/>
    <cellStyle name="标题" xfId="24" builtinId="15"/>
    <cellStyle name="常规 5 2" xfId="2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PSChar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60% - 强调文字颜色 6" xfId="61" builtinId="52"/>
    <cellStyle name="_Book1" xfId="62"/>
    <cellStyle name="Accent2 - 20%" xfId="63"/>
    <cellStyle name="_Book1_2" xfId="64"/>
    <cellStyle name="_ET_STYLE_NoName_00__Book1_1" xfId="65"/>
    <cellStyle name="0,0_x000d_&#10;NA_x000d_&#10;" xfId="66"/>
    <cellStyle name="Accent1 - 20%" xfId="67"/>
    <cellStyle name="Accent1" xfId="68"/>
    <cellStyle name="Accent1 - 40%" xfId="69"/>
    <cellStyle name="Accent1 - 60%" xfId="70"/>
    <cellStyle name="Accent2" xfId="71"/>
    <cellStyle name="Accent3" xfId="72"/>
    <cellStyle name="Milliers_!!!GO" xfId="73"/>
    <cellStyle name="Accent3 - 20%" xfId="74"/>
    <cellStyle name="Mon閠aire [0]_!!!GO" xfId="75"/>
    <cellStyle name="Accent3 - 40%" xfId="76"/>
    <cellStyle name="Accent3 - 60%" xfId="77"/>
    <cellStyle name="Accent4" xfId="78"/>
    <cellStyle name="Accent4 - 20%" xfId="79"/>
    <cellStyle name="Accent4 - 40%" xfId="80"/>
    <cellStyle name="捠壿 [0.00]_Region Orders (2)" xfId="81"/>
    <cellStyle name="Accent4 - 60%" xfId="82"/>
    <cellStyle name="Accent5" xfId="83"/>
    <cellStyle name="Accent5 - 20%" xfId="84"/>
    <cellStyle name="Accent5 - 40%" xfId="85"/>
    <cellStyle name="Accent5 - 60%" xfId="86"/>
    <cellStyle name="Accent6" xfId="87"/>
    <cellStyle name="Accent6 - 20%" xfId="88"/>
    <cellStyle name="Accent6 - 40%" xfId="89"/>
    <cellStyle name="Accent6 - 60%" xfId="90"/>
    <cellStyle name="Comma [0]_!!!GO" xfId="91"/>
    <cellStyle name="comma zerodec" xfId="92"/>
    <cellStyle name="Comma_!!!GO" xfId="93"/>
    <cellStyle name="Currency [0]_!!!GO" xfId="94"/>
    <cellStyle name="样式 1" xfId="95"/>
    <cellStyle name="分级显示列_1_Book1" xfId="96"/>
    <cellStyle name="Currency_!!!GO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oneda [0]_96 Risk" xfId="110"/>
    <cellStyle name="Moneda_96 Risk" xfId="111"/>
    <cellStyle name="Mon閠aire_!!!GO" xfId="112"/>
    <cellStyle name="New Times Roman" xfId="113"/>
    <cellStyle name="no dec" xfId="114"/>
    <cellStyle name="Normal - Style1" xfId="115"/>
    <cellStyle name="Normal_!!!GO" xfId="116"/>
    <cellStyle name="PSInt" xfId="117"/>
    <cellStyle name="per.style" xfId="118"/>
    <cellStyle name="Percent [2]" xfId="119"/>
    <cellStyle name="Percent_!!!GO" xfId="120"/>
    <cellStyle name="Pourcentage_pldt" xfId="121"/>
    <cellStyle name="PSDate" xfId="122"/>
    <cellStyle name="PSDec" xfId="123"/>
    <cellStyle name="PSHeading" xfId="124"/>
    <cellStyle name="PSSpacer" xfId="125"/>
    <cellStyle name="sstot" xfId="126"/>
    <cellStyle name="Standard_AREAS" xfId="127"/>
    <cellStyle name="t" xfId="128"/>
    <cellStyle name="t_HVAC Equipment (3)" xfId="129"/>
    <cellStyle name="捠壿_Region Orders (2)" xfId="130"/>
    <cellStyle name="编号" xfId="131"/>
    <cellStyle name="标题1" xfId="132"/>
    <cellStyle name="表标题" xfId="133"/>
    <cellStyle name="强调 3" xfId="134"/>
    <cellStyle name="部门" xfId="135"/>
    <cellStyle name="差_Book1" xfId="136"/>
    <cellStyle name="超级链接" xfId="137"/>
    <cellStyle name="后继超级链接" xfId="138"/>
    <cellStyle name="分级显示行_1_Book1" xfId="139"/>
    <cellStyle name="好_Book1" xfId="140"/>
    <cellStyle name="借出原因" xfId="141"/>
    <cellStyle name="普通_97-917" xfId="142"/>
    <cellStyle name="千分位[0]_laroux" xfId="143"/>
    <cellStyle name="千分位_97-917" xfId="144"/>
    <cellStyle name="千位[0]_ 方正PC" xfId="145"/>
    <cellStyle name="千位_ 方正PC" xfId="146"/>
    <cellStyle name="强调 1" xfId="147"/>
    <cellStyle name="强调 2" xfId="148"/>
    <cellStyle name="商品名称" xfId="149"/>
    <cellStyle name="数量" xfId="150"/>
    <cellStyle name="昗弨_Pacific Region P&amp;L" xfId="151"/>
    <cellStyle name="寘嬫愗傝 [0.00]_Region Orders (2)" xfId="152"/>
    <cellStyle name="寘嬫愗傝_Region Orders (2)" xfId="1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showGridLines="0" showZeros="0" workbookViewId="0">
      <pane xSplit="1" ySplit="4" topLeftCell="B5" activePane="bottomRight" state="frozenSplit"/>
      <selection/>
      <selection pane="topRight"/>
      <selection pane="bottomLeft"/>
      <selection pane="bottomRight" activeCell="O10" sqref="O10"/>
    </sheetView>
  </sheetViews>
  <sheetFormatPr defaultColWidth="9" defaultRowHeight="14.25"/>
  <cols>
    <col min="1" max="1" width="30.625" style="46" customWidth="1"/>
    <col min="2" max="2" width="9.125" style="46" customWidth="1"/>
    <col min="3" max="3" width="12" style="47" customWidth="1"/>
    <col min="4" max="4" width="11.75" style="47" customWidth="1"/>
    <col min="5" max="5" width="12.75" style="47" customWidth="1"/>
    <col min="6" max="6" width="10.125" style="47" customWidth="1"/>
    <col min="7" max="7" width="11.625" style="47" customWidth="1"/>
    <col min="8" max="8" width="11.25" style="48" customWidth="1"/>
    <col min="9" max="9" width="10.75" style="49" customWidth="1"/>
    <col min="10" max="11" width="9" style="47"/>
    <col min="12" max="13" width="9" style="50"/>
    <col min="14" max="16384" width="9" style="46"/>
  </cols>
  <sheetData>
    <row r="1" ht="25.5" customHeight="1" spans="1:9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ht="25.5" customHeight="1" spans="1:9">
      <c r="A2" s="52"/>
      <c r="B2" s="53"/>
      <c r="C2" s="54"/>
      <c r="D2" s="54"/>
      <c r="E2" s="54"/>
      <c r="F2" s="54"/>
      <c r="G2" s="55"/>
      <c r="H2" s="56" t="s">
        <v>1</v>
      </c>
      <c r="I2" s="87"/>
    </row>
    <row r="3" s="44" customFormat="1" ht="15" customHeight="1" spans="1:13">
      <c r="A3" s="8" t="s">
        <v>2</v>
      </c>
      <c r="B3" s="57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9" t="s">
        <v>9</v>
      </c>
      <c r="I3" s="88"/>
      <c r="J3" s="89"/>
      <c r="K3" s="89"/>
      <c r="L3" s="90"/>
      <c r="M3" s="90"/>
    </row>
    <row r="4" s="44" customFormat="1" ht="15" customHeight="1" spans="1:13">
      <c r="A4" s="10"/>
      <c r="B4" s="60"/>
      <c r="C4" s="61"/>
      <c r="D4" s="61"/>
      <c r="E4" s="61"/>
      <c r="F4" s="61"/>
      <c r="G4" s="61"/>
      <c r="H4" s="62" t="s">
        <v>10</v>
      </c>
      <c r="I4" s="41" t="s">
        <v>11</v>
      </c>
      <c r="J4" s="89"/>
      <c r="K4" s="89"/>
      <c r="L4" s="90"/>
      <c r="M4" s="90"/>
    </row>
    <row r="5" s="45" customFormat="1" ht="29" customHeight="1" spans="1:13">
      <c r="A5" s="63" t="s">
        <v>12</v>
      </c>
      <c r="B5" s="64">
        <v>100</v>
      </c>
      <c r="C5" s="65">
        <f>C6+C38</f>
        <v>117199</v>
      </c>
      <c r="D5" s="65">
        <f>D6+D38</f>
        <v>3699</v>
      </c>
      <c r="E5" s="66">
        <f>E6+E38</f>
        <v>15791</v>
      </c>
      <c r="F5" s="67">
        <f>IF(C5&lt;&gt;0,ROUND(E5/C5,4)*100,0)</f>
        <v>13.47</v>
      </c>
      <c r="G5" s="68">
        <f>G6+G38</f>
        <v>16636</v>
      </c>
      <c r="H5" s="69">
        <f>E5-G5</f>
        <v>-845</v>
      </c>
      <c r="I5" s="91">
        <f>H5/G5*100</f>
        <v>-5.07934599663381</v>
      </c>
      <c r="J5" s="92"/>
      <c r="K5" s="92"/>
      <c r="L5" s="93"/>
      <c r="M5" s="93"/>
    </row>
    <row r="6" s="45" customFormat="1" ht="27" customHeight="1" spans="1:13">
      <c r="A6" s="18" t="s">
        <v>13</v>
      </c>
      <c r="B6" s="64">
        <v>200</v>
      </c>
      <c r="C6" s="65">
        <f>C7+C24</f>
        <v>77199</v>
      </c>
      <c r="D6" s="65">
        <f>D7+D24</f>
        <v>3167</v>
      </c>
      <c r="E6" s="66">
        <f>E7+E24</f>
        <v>15247</v>
      </c>
      <c r="F6" s="67">
        <f>IF(C6&lt;&gt;0,ROUND(E6/C6,4)*100,0)</f>
        <v>19.75</v>
      </c>
      <c r="G6" s="68">
        <f>G7+G24</f>
        <v>12631</v>
      </c>
      <c r="H6" s="69">
        <f>E6-G6</f>
        <v>2616</v>
      </c>
      <c r="I6" s="91">
        <f>H6/G6*100</f>
        <v>20.7109492518407</v>
      </c>
      <c r="J6" s="92"/>
      <c r="K6" s="92"/>
      <c r="L6" s="93"/>
      <c r="M6" s="93"/>
    </row>
    <row r="7" s="45" customFormat="1" ht="21.75" customHeight="1" spans="1:13">
      <c r="A7" s="18" t="s">
        <v>14</v>
      </c>
      <c r="B7" s="64"/>
      <c r="C7" s="65">
        <f>SUM(C8:C23)</f>
        <v>54099</v>
      </c>
      <c r="D7" s="65">
        <f>SUM(D8:D23)</f>
        <v>2998</v>
      </c>
      <c r="E7" s="66">
        <f>SUM(E8:E23)</f>
        <v>13190</v>
      </c>
      <c r="F7" s="67">
        <f>IF(C7&lt;&gt;0,ROUND(E7/C7,4)*100,0)</f>
        <v>24.38</v>
      </c>
      <c r="G7" s="68">
        <f>SUM(G8:G23)</f>
        <v>10851</v>
      </c>
      <c r="H7" s="69">
        <f>E7-G7</f>
        <v>2339</v>
      </c>
      <c r="I7" s="91">
        <f>H7/G7*100</f>
        <v>21.5556169938255</v>
      </c>
      <c r="J7" s="92"/>
      <c r="K7" s="92"/>
      <c r="L7" s="93"/>
      <c r="M7" s="93"/>
    </row>
    <row r="8" s="7" customFormat="1" ht="21.75" customHeight="1" spans="1:13">
      <c r="A8" s="70" t="s">
        <v>15</v>
      </c>
      <c r="B8" s="64">
        <v>201</v>
      </c>
      <c r="C8" s="71">
        <v>19000</v>
      </c>
      <c r="D8" s="72">
        <v>1387</v>
      </c>
      <c r="E8" s="73">
        <v>7051</v>
      </c>
      <c r="F8" s="74">
        <f>IF(C8&lt;&gt;0,ROUND(E8/C8,4)*100,0)</f>
        <v>37.11</v>
      </c>
      <c r="G8" s="73">
        <v>5160</v>
      </c>
      <c r="H8" s="75">
        <f>E8-G8</f>
        <v>1891</v>
      </c>
      <c r="I8" s="94">
        <f>H8/G8*100</f>
        <v>36.6472868217054</v>
      </c>
      <c r="J8" s="95"/>
      <c r="K8" s="95"/>
      <c r="L8" s="96"/>
      <c r="M8" s="96"/>
    </row>
    <row r="9" s="7" customFormat="1" ht="21.75" customHeight="1" spans="1:13">
      <c r="A9" s="70" t="s">
        <v>16</v>
      </c>
      <c r="B9" s="64">
        <v>203</v>
      </c>
      <c r="C9" s="71">
        <v>2100</v>
      </c>
      <c r="D9" s="72">
        <v>6</v>
      </c>
      <c r="E9" s="73">
        <v>500</v>
      </c>
      <c r="F9" s="74">
        <f t="shared" ref="F9:F38" si="0">IF(C9&lt;&gt;0,ROUND(E9/C9,4)*100,0)</f>
        <v>23.81</v>
      </c>
      <c r="G9" s="73">
        <v>703</v>
      </c>
      <c r="H9" s="75">
        <f t="shared" ref="H9:H38" si="1">E9-G9</f>
        <v>-203</v>
      </c>
      <c r="I9" s="94">
        <f t="shared" ref="I9:I27" si="2">H9/G9*100</f>
        <v>-28.8762446657183</v>
      </c>
      <c r="J9" s="95"/>
      <c r="K9" s="95"/>
      <c r="L9" s="96"/>
      <c r="M9" s="96"/>
    </row>
    <row r="10" s="7" customFormat="1" ht="21.75" customHeight="1" spans="1:13">
      <c r="A10" s="70" t="s">
        <v>17</v>
      </c>
      <c r="B10" s="64">
        <v>204</v>
      </c>
      <c r="C10" s="71"/>
      <c r="D10" s="72">
        <v>0</v>
      </c>
      <c r="E10" s="73"/>
      <c r="F10" s="74">
        <f t="shared" si="0"/>
        <v>0</v>
      </c>
      <c r="G10" s="73"/>
      <c r="H10" s="75">
        <f t="shared" si="1"/>
        <v>0</v>
      </c>
      <c r="I10" s="94"/>
      <c r="J10" s="95"/>
      <c r="K10" s="95"/>
      <c r="L10" s="96"/>
      <c r="M10" s="96"/>
    </row>
    <row r="11" s="7" customFormat="1" ht="21.75" customHeight="1" spans="1:13">
      <c r="A11" s="70" t="s">
        <v>18</v>
      </c>
      <c r="B11" s="64">
        <v>205</v>
      </c>
      <c r="C11" s="71">
        <v>1000</v>
      </c>
      <c r="D11" s="72">
        <v>37</v>
      </c>
      <c r="E11" s="73">
        <v>258</v>
      </c>
      <c r="F11" s="74">
        <f t="shared" si="0"/>
        <v>25.8</v>
      </c>
      <c r="G11" s="73">
        <v>514</v>
      </c>
      <c r="H11" s="75">
        <f t="shared" si="1"/>
        <v>-256</v>
      </c>
      <c r="I11" s="94">
        <f t="shared" si="2"/>
        <v>-49.8054474708171</v>
      </c>
      <c r="J11" s="95"/>
      <c r="K11" s="95"/>
      <c r="L11" s="96"/>
      <c r="M11" s="96"/>
    </row>
    <row r="12" s="7" customFormat="1" ht="21.75" customHeight="1" spans="1:13">
      <c r="A12" s="70" t="s">
        <v>19</v>
      </c>
      <c r="B12" s="64">
        <v>206</v>
      </c>
      <c r="C12" s="71">
        <v>25</v>
      </c>
      <c r="D12" s="72">
        <v>5</v>
      </c>
      <c r="E12" s="73">
        <v>20</v>
      </c>
      <c r="F12" s="74">
        <f t="shared" si="0"/>
        <v>80</v>
      </c>
      <c r="G12" s="73">
        <v>6</v>
      </c>
      <c r="H12" s="75">
        <f t="shared" si="1"/>
        <v>14</v>
      </c>
      <c r="I12" s="94">
        <f t="shared" si="2"/>
        <v>233.333333333333</v>
      </c>
      <c r="J12" s="95"/>
      <c r="K12" s="95"/>
      <c r="L12" s="96"/>
      <c r="M12" s="96"/>
    </row>
    <row r="13" s="7" customFormat="1" ht="21.75" customHeight="1" spans="1:13">
      <c r="A13" s="70" t="s">
        <v>20</v>
      </c>
      <c r="B13" s="64">
        <v>208</v>
      </c>
      <c r="C13" s="71">
        <v>7300</v>
      </c>
      <c r="D13" s="72">
        <v>657</v>
      </c>
      <c r="E13" s="73">
        <v>2561</v>
      </c>
      <c r="F13" s="74">
        <f t="shared" si="0"/>
        <v>35.08</v>
      </c>
      <c r="G13" s="73">
        <v>2006</v>
      </c>
      <c r="H13" s="75">
        <f t="shared" si="1"/>
        <v>555</v>
      </c>
      <c r="I13" s="94">
        <f t="shared" si="2"/>
        <v>27.666999002991</v>
      </c>
      <c r="J13" s="95"/>
      <c r="K13" s="95"/>
      <c r="L13" s="96"/>
      <c r="M13" s="96"/>
    </row>
    <row r="14" s="7" customFormat="1" ht="21.75" customHeight="1" spans="1:13">
      <c r="A14" s="70" t="s">
        <v>21</v>
      </c>
      <c r="B14" s="64">
        <v>209</v>
      </c>
      <c r="C14" s="71">
        <v>3600</v>
      </c>
      <c r="D14" s="72">
        <v>60</v>
      </c>
      <c r="E14" s="73">
        <v>215</v>
      </c>
      <c r="F14" s="74">
        <f t="shared" si="0"/>
        <v>5.97</v>
      </c>
      <c r="G14" s="73">
        <v>128</v>
      </c>
      <c r="H14" s="75">
        <f t="shared" si="1"/>
        <v>87</v>
      </c>
      <c r="I14" s="94">
        <f t="shared" si="2"/>
        <v>67.96875</v>
      </c>
      <c r="J14" s="95"/>
      <c r="K14" s="95"/>
      <c r="L14" s="96"/>
      <c r="M14" s="96"/>
    </row>
    <row r="15" s="7" customFormat="1" ht="21.75" customHeight="1" spans="1:13">
      <c r="A15" s="70" t="s">
        <v>22</v>
      </c>
      <c r="B15" s="64">
        <v>210</v>
      </c>
      <c r="C15" s="71">
        <v>1700</v>
      </c>
      <c r="D15" s="72">
        <v>136</v>
      </c>
      <c r="E15" s="73">
        <v>475</v>
      </c>
      <c r="F15" s="74">
        <f t="shared" si="0"/>
        <v>27.94</v>
      </c>
      <c r="G15" s="73">
        <v>418</v>
      </c>
      <c r="H15" s="75">
        <f t="shared" si="1"/>
        <v>57</v>
      </c>
      <c r="I15" s="94">
        <f t="shared" si="2"/>
        <v>13.6363636363636</v>
      </c>
      <c r="J15" s="95"/>
      <c r="K15" s="95"/>
      <c r="L15" s="96"/>
      <c r="M15" s="96"/>
    </row>
    <row r="16" s="7" customFormat="1" ht="21.75" customHeight="1" spans="1:13">
      <c r="A16" s="70" t="s">
        <v>23</v>
      </c>
      <c r="B16" s="64">
        <v>211</v>
      </c>
      <c r="C16" s="71">
        <v>2400</v>
      </c>
      <c r="D16" s="72">
        <v>6</v>
      </c>
      <c r="E16" s="73">
        <v>14</v>
      </c>
      <c r="F16" s="74">
        <f t="shared" si="0"/>
        <v>0.58</v>
      </c>
      <c r="G16" s="73">
        <v>33</v>
      </c>
      <c r="H16" s="75">
        <f t="shared" si="1"/>
        <v>-19</v>
      </c>
      <c r="I16" s="94">
        <f t="shared" si="2"/>
        <v>-57.5757575757576</v>
      </c>
      <c r="J16" s="95"/>
      <c r="K16" s="95"/>
      <c r="L16" s="96"/>
      <c r="M16" s="96"/>
    </row>
    <row r="17" s="7" customFormat="1" ht="21.75" customHeight="1" spans="1:13">
      <c r="A17" s="70" t="s">
        <v>24</v>
      </c>
      <c r="B17" s="64">
        <v>212</v>
      </c>
      <c r="C17" s="71">
        <v>8094</v>
      </c>
      <c r="D17" s="72">
        <v>270</v>
      </c>
      <c r="E17" s="73">
        <v>804</v>
      </c>
      <c r="F17" s="74">
        <f t="shared" si="0"/>
        <v>9.93</v>
      </c>
      <c r="G17" s="73">
        <v>358</v>
      </c>
      <c r="H17" s="75">
        <f t="shared" si="1"/>
        <v>446</v>
      </c>
      <c r="I17" s="94">
        <f t="shared" si="2"/>
        <v>124.581005586592</v>
      </c>
      <c r="J17" s="95"/>
      <c r="K17" s="95"/>
      <c r="L17" s="96"/>
      <c r="M17" s="96"/>
    </row>
    <row r="18" s="7" customFormat="1" ht="21.75" customHeight="1" spans="1:13">
      <c r="A18" s="70" t="s">
        <v>25</v>
      </c>
      <c r="B18" s="64">
        <v>213</v>
      </c>
      <c r="C18" s="71">
        <v>1500</v>
      </c>
      <c r="D18" s="72">
        <v>99</v>
      </c>
      <c r="E18" s="73">
        <v>453</v>
      </c>
      <c r="F18" s="74">
        <f t="shared" si="0"/>
        <v>30.2</v>
      </c>
      <c r="G18" s="73">
        <v>449</v>
      </c>
      <c r="H18" s="75">
        <f t="shared" si="1"/>
        <v>4</v>
      </c>
      <c r="I18" s="94">
        <f t="shared" si="2"/>
        <v>0.89086859688196</v>
      </c>
      <c r="J18" s="95"/>
      <c r="K18" s="95"/>
      <c r="L18" s="96"/>
      <c r="M18" s="96"/>
    </row>
    <row r="19" s="7" customFormat="1" ht="21.75" customHeight="1" spans="1:13">
      <c r="A19" s="70" t="s">
        <v>26</v>
      </c>
      <c r="B19" s="64">
        <v>214</v>
      </c>
      <c r="C19" s="71">
        <v>500</v>
      </c>
      <c r="D19" s="72">
        <v>0</v>
      </c>
      <c r="E19" s="72">
        <v>-4</v>
      </c>
      <c r="F19" s="76">
        <f t="shared" si="0"/>
        <v>-0.8</v>
      </c>
      <c r="G19" s="73">
        <v>176</v>
      </c>
      <c r="H19" s="77">
        <f t="shared" si="1"/>
        <v>-180</v>
      </c>
      <c r="I19" s="94">
        <f t="shared" si="2"/>
        <v>-102.272727272727</v>
      </c>
      <c r="J19" s="95"/>
      <c r="K19" s="95"/>
      <c r="L19" s="96"/>
      <c r="M19" s="96"/>
    </row>
    <row r="20" s="7" customFormat="1" ht="21.75" customHeight="1" spans="1:13">
      <c r="A20" s="70" t="s">
        <v>27</v>
      </c>
      <c r="B20" s="64">
        <v>215</v>
      </c>
      <c r="C20" s="71">
        <v>6500</v>
      </c>
      <c r="D20" s="72">
        <v>335</v>
      </c>
      <c r="E20" s="73">
        <v>812</v>
      </c>
      <c r="F20" s="74">
        <f t="shared" si="0"/>
        <v>12.49</v>
      </c>
      <c r="G20" s="73">
        <v>865</v>
      </c>
      <c r="H20" s="75">
        <f t="shared" si="1"/>
        <v>-53</v>
      </c>
      <c r="I20" s="94">
        <f t="shared" si="2"/>
        <v>-6.1271676300578</v>
      </c>
      <c r="J20" s="95"/>
      <c r="K20" s="95"/>
      <c r="L20" s="96"/>
      <c r="M20" s="96"/>
    </row>
    <row r="21" s="7" customFormat="1" ht="21.75" customHeight="1" spans="1:13">
      <c r="A21" s="70" t="s">
        <v>28</v>
      </c>
      <c r="B21" s="64">
        <v>216</v>
      </c>
      <c r="C21" s="71">
        <v>265</v>
      </c>
      <c r="D21" s="72">
        <v>0</v>
      </c>
      <c r="E21" s="73"/>
      <c r="F21" s="74">
        <f t="shared" si="0"/>
        <v>0</v>
      </c>
      <c r="G21" s="73"/>
      <c r="H21" s="77">
        <f t="shared" ref="H21:H23" si="3">E21-G21</f>
        <v>0</v>
      </c>
      <c r="I21" s="94"/>
      <c r="J21" s="95"/>
      <c r="K21" s="95"/>
      <c r="L21" s="96"/>
      <c r="M21" s="96"/>
    </row>
    <row r="22" s="7" customFormat="1" ht="21.75" customHeight="1" spans="1:13">
      <c r="A22" s="70" t="s">
        <v>29</v>
      </c>
      <c r="B22" s="64">
        <v>217</v>
      </c>
      <c r="C22" s="71">
        <v>115</v>
      </c>
      <c r="D22" s="72">
        <v>0</v>
      </c>
      <c r="E22" s="73">
        <v>31</v>
      </c>
      <c r="F22" s="74">
        <f t="shared" si="0"/>
        <v>26.96</v>
      </c>
      <c r="G22" s="73">
        <v>35</v>
      </c>
      <c r="H22" s="75">
        <f t="shared" si="3"/>
        <v>-4</v>
      </c>
      <c r="I22" s="94">
        <f t="shared" si="2"/>
        <v>-11.4285714285714</v>
      </c>
      <c r="J22" s="95"/>
      <c r="K22" s="95"/>
      <c r="L22" s="96"/>
      <c r="M22" s="96"/>
    </row>
    <row r="23" s="7" customFormat="1" ht="21.75" customHeight="1" spans="1:13">
      <c r="A23" s="70" t="s">
        <v>30</v>
      </c>
      <c r="B23" s="64"/>
      <c r="C23" s="71"/>
      <c r="D23" s="72">
        <v>0</v>
      </c>
      <c r="E23" s="73"/>
      <c r="F23" s="74">
        <f t="shared" si="0"/>
        <v>0</v>
      </c>
      <c r="G23" s="78"/>
      <c r="H23" s="77">
        <f t="shared" si="3"/>
        <v>0</v>
      </c>
      <c r="I23" s="94"/>
      <c r="J23" s="95"/>
      <c r="K23" s="95"/>
      <c r="L23" s="96"/>
      <c r="M23" s="96"/>
    </row>
    <row r="24" s="45" customFormat="1" ht="28.5" customHeight="1" spans="1:13">
      <c r="A24" s="18" t="s">
        <v>31</v>
      </c>
      <c r="B24" s="64"/>
      <c r="C24" s="65">
        <f>SUM(C25,C31:C37)</f>
        <v>23100</v>
      </c>
      <c r="D24" s="66">
        <f>SUM(D25,D31:D37)</f>
        <v>169</v>
      </c>
      <c r="E24" s="66">
        <f>SUM(E25,E31:E37)</f>
        <v>2057</v>
      </c>
      <c r="F24" s="67">
        <f t="shared" si="0"/>
        <v>8.9</v>
      </c>
      <c r="G24" s="68">
        <f>SUM(G25,G31:G37)</f>
        <v>1780</v>
      </c>
      <c r="H24" s="69">
        <f t="shared" si="1"/>
        <v>277</v>
      </c>
      <c r="I24" s="91">
        <f t="shared" si="2"/>
        <v>15.561797752809</v>
      </c>
      <c r="J24" s="92"/>
      <c r="K24" s="92"/>
      <c r="L24" s="93"/>
      <c r="M24" s="93"/>
    </row>
    <row r="25" s="7" customFormat="1" ht="28.5" customHeight="1" spans="1:13">
      <c r="A25" s="70" t="s">
        <v>32</v>
      </c>
      <c r="B25" s="64">
        <v>218</v>
      </c>
      <c r="C25" s="71">
        <f>SUM(C26:C30)</f>
        <v>1400</v>
      </c>
      <c r="D25" s="71">
        <f t="shared" ref="D25:E25" si="4">SUM(D26:D30)</f>
        <v>89</v>
      </c>
      <c r="E25" s="71">
        <f t="shared" si="4"/>
        <v>449</v>
      </c>
      <c r="F25" s="67">
        <f t="shared" si="0"/>
        <v>32.07</v>
      </c>
      <c r="G25" s="68">
        <f>SUM(G26:G30)</f>
        <v>306</v>
      </c>
      <c r="H25" s="69">
        <f t="shared" si="1"/>
        <v>143</v>
      </c>
      <c r="I25" s="91">
        <f t="shared" si="2"/>
        <v>46.7320261437908</v>
      </c>
      <c r="J25" s="95"/>
      <c r="K25" s="95"/>
      <c r="L25" s="96"/>
      <c r="M25" s="96"/>
    </row>
    <row r="26" s="7" customFormat="1" ht="28.5" customHeight="1" spans="1:13">
      <c r="A26" s="79" t="s">
        <v>33</v>
      </c>
      <c r="B26" s="80">
        <v>159</v>
      </c>
      <c r="C26" s="71">
        <v>1200</v>
      </c>
      <c r="D26" s="73">
        <v>83</v>
      </c>
      <c r="E26" s="73">
        <v>440</v>
      </c>
      <c r="F26" s="74">
        <f t="shared" si="0"/>
        <v>36.67</v>
      </c>
      <c r="G26" s="73">
        <v>301</v>
      </c>
      <c r="H26" s="75">
        <f t="shared" si="1"/>
        <v>139</v>
      </c>
      <c r="I26" s="94">
        <f t="shared" si="2"/>
        <v>46.1794019933555</v>
      </c>
      <c r="J26" s="95"/>
      <c r="K26" s="95"/>
      <c r="L26" s="96"/>
      <c r="M26" s="96"/>
    </row>
    <row r="27" s="7" customFormat="1" ht="28.5" customHeight="1" spans="1:13">
      <c r="A27" s="81" t="s">
        <v>34</v>
      </c>
      <c r="B27" s="80"/>
      <c r="C27" s="71">
        <v>200</v>
      </c>
      <c r="D27" s="73">
        <v>6</v>
      </c>
      <c r="E27" s="73">
        <v>9</v>
      </c>
      <c r="F27" s="74">
        <f t="shared" si="0"/>
        <v>4.5</v>
      </c>
      <c r="G27" s="73">
        <v>5</v>
      </c>
      <c r="H27" s="75">
        <f t="shared" si="1"/>
        <v>4</v>
      </c>
      <c r="I27" s="94">
        <f t="shared" si="2"/>
        <v>80</v>
      </c>
      <c r="J27" s="95"/>
      <c r="K27" s="95"/>
      <c r="L27" s="96"/>
      <c r="M27" s="96"/>
    </row>
    <row r="28" s="7" customFormat="1" ht="28.5" customHeight="1" spans="1:13">
      <c r="A28" s="79" t="s">
        <v>35</v>
      </c>
      <c r="B28" s="80"/>
      <c r="C28" s="71"/>
      <c r="D28" s="73">
        <v>0</v>
      </c>
      <c r="E28" s="73"/>
      <c r="F28" s="74">
        <f t="shared" si="0"/>
        <v>0</v>
      </c>
      <c r="G28" s="73"/>
      <c r="H28" s="77">
        <f t="shared" si="1"/>
        <v>0</v>
      </c>
      <c r="I28" s="94"/>
      <c r="J28" s="95"/>
      <c r="K28" s="95"/>
      <c r="L28" s="96"/>
      <c r="M28" s="96"/>
    </row>
    <row r="29" s="7" customFormat="1" ht="28.5" customHeight="1" spans="1:13">
      <c r="A29" s="79" t="s">
        <v>36</v>
      </c>
      <c r="B29" s="80"/>
      <c r="C29" s="71"/>
      <c r="D29" s="73">
        <v>0</v>
      </c>
      <c r="E29" s="73"/>
      <c r="F29" s="74">
        <f t="shared" si="0"/>
        <v>0</v>
      </c>
      <c r="G29" s="73"/>
      <c r="H29" s="77">
        <f t="shared" si="1"/>
        <v>0</v>
      </c>
      <c r="I29" s="94"/>
      <c r="J29" s="95"/>
      <c r="K29" s="95"/>
      <c r="L29" s="96"/>
      <c r="M29" s="96"/>
    </row>
    <row r="30" s="7" customFormat="1" ht="28.5" customHeight="1" spans="1:13">
      <c r="A30" s="81" t="s">
        <v>37</v>
      </c>
      <c r="B30" s="80"/>
      <c r="C30" s="71"/>
      <c r="D30" s="73">
        <v>0</v>
      </c>
      <c r="E30" s="73"/>
      <c r="F30" s="74">
        <f t="shared" si="0"/>
        <v>0</v>
      </c>
      <c r="G30" s="73"/>
      <c r="H30" s="77">
        <f t="shared" si="1"/>
        <v>0</v>
      </c>
      <c r="I30" s="94"/>
      <c r="J30" s="95"/>
      <c r="K30" s="95"/>
      <c r="L30" s="96"/>
      <c r="M30" s="96"/>
    </row>
    <row r="31" s="7" customFormat="1" ht="28.5" customHeight="1" spans="1:13">
      <c r="A31" s="70" t="s">
        <v>38</v>
      </c>
      <c r="B31" s="64">
        <v>219</v>
      </c>
      <c r="C31" s="71">
        <v>3700</v>
      </c>
      <c r="D31" s="73">
        <v>20</v>
      </c>
      <c r="E31" s="82">
        <v>43</v>
      </c>
      <c r="F31" s="74">
        <f t="shared" si="0"/>
        <v>1.16</v>
      </c>
      <c r="G31" s="82"/>
      <c r="H31" s="77">
        <f t="shared" si="1"/>
        <v>43</v>
      </c>
      <c r="I31" s="94"/>
      <c r="J31" s="95"/>
      <c r="K31" s="95"/>
      <c r="L31" s="96"/>
      <c r="M31" s="96"/>
    </row>
    <row r="32" s="7" customFormat="1" ht="28.5" customHeight="1" spans="1:13">
      <c r="A32" s="70" t="s">
        <v>39</v>
      </c>
      <c r="B32" s="64">
        <v>220</v>
      </c>
      <c r="C32" s="71">
        <v>350</v>
      </c>
      <c r="D32" s="73">
        <v>53</v>
      </c>
      <c r="E32" s="83">
        <v>100</v>
      </c>
      <c r="F32" s="74">
        <f t="shared" si="0"/>
        <v>28.57</v>
      </c>
      <c r="G32" s="83"/>
      <c r="H32" s="77">
        <f t="shared" si="1"/>
        <v>100</v>
      </c>
      <c r="I32" s="94"/>
      <c r="J32" s="95"/>
      <c r="K32" s="95"/>
      <c r="L32" s="96"/>
      <c r="M32" s="96"/>
    </row>
    <row r="33" s="7" customFormat="1" ht="28.5" customHeight="1" spans="1:13">
      <c r="A33" s="70" t="s">
        <v>40</v>
      </c>
      <c r="B33" s="64">
        <v>221</v>
      </c>
      <c r="C33" s="71"/>
      <c r="D33" s="73">
        <v>0</v>
      </c>
      <c r="E33" s="83"/>
      <c r="F33" s="74">
        <f t="shared" si="0"/>
        <v>0</v>
      </c>
      <c r="G33" s="83"/>
      <c r="H33" s="77">
        <f t="shared" si="1"/>
        <v>0</v>
      </c>
      <c r="I33" s="94"/>
      <c r="J33" s="95"/>
      <c r="K33" s="95"/>
      <c r="L33" s="96"/>
      <c r="M33" s="96"/>
    </row>
    <row r="34" s="7" customFormat="1" ht="28.5" customHeight="1" spans="1:13">
      <c r="A34" s="84" t="s">
        <v>41</v>
      </c>
      <c r="B34" s="64">
        <v>222</v>
      </c>
      <c r="C34" s="71">
        <v>17250</v>
      </c>
      <c r="D34" s="73">
        <v>7</v>
      </c>
      <c r="E34" s="72">
        <v>-15</v>
      </c>
      <c r="F34" s="76">
        <f t="shared" si="0"/>
        <v>-0.09</v>
      </c>
      <c r="G34" s="73">
        <v>638</v>
      </c>
      <c r="H34" s="75">
        <f t="shared" si="1"/>
        <v>-653</v>
      </c>
      <c r="I34" s="94">
        <f>H34/G34*100</f>
        <v>-102.351097178683</v>
      </c>
      <c r="J34" s="95"/>
      <c r="K34" s="95"/>
      <c r="L34" s="96"/>
      <c r="M34" s="96"/>
    </row>
    <row r="35" s="7" customFormat="1" ht="28.5" customHeight="1" spans="1:13">
      <c r="A35" s="70" t="s">
        <v>42</v>
      </c>
      <c r="B35" s="64"/>
      <c r="C35" s="71"/>
      <c r="D35" s="73">
        <v>0</v>
      </c>
      <c r="E35" s="73"/>
      <c r="F35" s="74"/>
      <c r="G35" s="73"/>
      <c r="H35" s="77"/>
      <c r="I35" s="94"/>
      <c r="J35" s="95"/>
      <c r="K35" s="95"/>
      <c r="L35" s="96"/>
      <c r="M35" s="96"/>
    </row>
    <row r="36" s="7" customFormat="1" ht="28.5" customHeight="1" spans="1:13">
      <c r="A36" s="70" t="s">
        <v>43</v>
      </c>
      <c r="B36" s="64"/>
      <c r="C36" s="71">
        <v>400</v>
      </c>
      <c r="D36" s="73">
        <v>0</v>
      </c>
      <c r="E36" s="73">
        <v>300</v>
      </c>
      <c r="F36" s="74">
        <f t="shared" si="0"/>
        <v>75</v>
      </c>
      <c r="G36" s="73">
        <v>437</v>
      </c>
      <c r="H36" s="77">
        <f t="shared" si="1"/>
        <v>-137</v>
      </c>
      <c r="I36" s="94">
        <f>H36/G36*100</f>
        <v>-31.350114416476</v>
      </c>
      <c r="J36" s="95"/>
      <c r="K36" s="95"/>
      <c r="L36" s="96"/>
      <c r="M36" s="96"/>
    </row>
    <row r="37" s="7" customFormat="1" ht="28.5" customHeight="1" spans="1:13">
      <c r="A37" s="70" t="s">
        <v>44</v>
      </c>
      <c r="B37" s="64">
        <v>223</v>
      </c>
      <c r="C37" s="71"/>
      <c r="D37" s="73">
        <v>0</v>
      </c>
      <c r="E37" s="73">
        <v>1180</v>
      </c>
      <c r="F37" s="74">
        <f t="shared" si="0"/>
        <v>0</v>
      </c>
      <c r="G37" s="73">
        <v>399</v>
      </c>
      <c r="H37" s="75">
        <f t="shared" si="1"/>
        <v>781</v>
      </c>
      <c r="I37" s="94">
        <f>H37/G37*100</f>
        <v>195.739348370927</v>
      </c>
      <c r="J37" s="95"/>
      <c r="K37" s="95"/>
      <c r="L37" s="96"/>
      <c r="M37" s="96"/>
    </row>
    <row r="38" s="7" customFormat="1" ht="28.5" customHeight="1" spans="1:13">
      <c r="A38" s="18" t="s">
        <v>45</v>
      </c>
      <c r="B38" s="80">
        <v>300</v>
      </c>
      <c r="C38" s="85">
        <v>40000</v>
      </c>
      <c r="D38" s="86">
        <v>532</v>
      </c>
      <c r="E38" s="68">
        <v>544</v>
      </c>
      <c r="F38" s="67">
        <f t="shared" si="0"/>
        <v>1.36</v>
      </c>
      <c r="G38" s="68">
        <v>4005</v>
      </c>
      <c r="H38" s="69">
        <f t="shared" si="1"/>
        <v>-3461</v>
      </c>
      <c r="I38" s="91">
        <f>H38/G38*100</f>
        <v>-86.4169787765293</v>
      </c>
      <c r="J38" s="95"/>
      <c r="K38" s="95"/>
      <c r="L38" s="96"/>
      <c r="M38" s="96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88" right="0.61" top="0.42" bottom="0.433070866141732" header="0.31496062992126" footer="0.31496062992126"/>
  <pageSetup paperSize="9" firstPageNumber="5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1"/>
  <sheetViews>
    <sheetView showGridLines="0" showZeros="0" tabSelected="1" workbookViewId="0">
      <pane xSplit="1" ySplit="4" topLeftCell="B5" activePane="bottomRight" state="frozenSplit"/>
      <selection/>
      <selection pane="topRight"/>
      <selection pane="bottomLeft"/>
      <selection pane="bottomRight" activeCell="P13" sqref="P13"/>
    </sheetView>
  </sheetViews>
  <sheetFormatPr defaultColWidth="9" defaultRowHeight="14.25"/>
  <cols>
    <col min="1" max="1" width="28.625" style="2" customWidth="1"/>
    <col min="2" max="2" width="6" style="2" customWidth="1"/>
    <col min="3" max="4" width="11.625" style="3" customWidth="1"/>
    <col min="5" max="5" width="12" style="4" customWidth="1"/>
    <col min="6" max="6" width="12.5" style="3" customWidth="1"/>
    <col min="7" max="7" width="10.375" style="3" customWidth="1"/>
    <col min="8" max="8" width="11.625" style="4" customWidth="1"/>
    <col min="9" max="9" width="11.75" style="3" customWidth="1"/>
    <col min="10" max="10" width="10.625" style="5" customWidth="1"/>
    <col min="11" max="16384" width="9" style="2"/>
  </cols>
  <sheetData>
    <row r="1" ht="24" customHeight="1" spans="1:10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</row>
    <row r="2" ht="20.1" customHeight="1" spans="1:9">
      <c r="A2" s="7"/>
      <c r="B2" s="7"/>
      <c r="I2" s="37" t="s">
        <v>47</v>
      </c>
    </row>
    <row r="3" s="1" customFormat="1" ht="19.5" customHeight="1" spans="1:10">
      <c r="A3" s="8" t="s">
        <v>2</v>
      </c>
      <c r="B3" s="8" t="s">
        <v>3</v>
      </c>
      <c r="C3" s="8" t="s">
        <v>48</v>
      </c>
      <c r="D3" s="8" t="s">
        <v>49</v>
      </c>
      <c r="E3" s="9" t="s">
        <v>50</v>
      </c>
      <c r="F3" s="8" t="s">
        <v>51</v>
      </c>
      <c r="G3" s="8" t="s">
        <v>7</v>
      </c>
      <c r="H3" s="9" t="s">
        <v>8</v>
      </c>
      <c r="I3" s="38" t="s">
        <v>9</v>
      </c>
      <c r="J3" s="39"/>
    </row>
    <row r="4" s="1" customFormat="1" ht="19.5" customHeight="1" spans="1:10">
      <c r="A4" s="10"/>
      <c r="B4" s="11"/>
      <c r="C4" s="10"/>
      <c r="D4" s="10"/>
      <c r="E4" s="12"/>
      <c r="F4" s="10"/>
      <c r="G4" s="10"/>
      <c r="H4" s="12"/>
      <c r="I4" s="40" t="s">
        <v>10</v>
      </c>
      <c r="J4" s="41" t="s">
        <v>11</v>
      </c>
    </row>
    <row r="5" ht="17.25" customHeight="1" spans="1:10">
      <c r="A5" s="13" t="s">
        <v>52</v>
      </c>
      <c r="B5" s="14">
        <v>500</v>
      </c>
      <c r="C5" s="15">
        <f>C6+C30</f>
        <v>120099</v>
      </c>
      <c r="D5" s="15">
        <f>D6+D30</f>
        <v>5827</v>
      </c>
      <c r="E5" s="16">
        <f>E6+E30</f>
        <v>4210</v>
      </c>
      <c r="F5" s="16">
        <f>F6+F30</f>
        <v>30322</v>
      </c>
      <c r="G5" s="17">
        <f>IF(C5&lt;&gt;0,ROUND(F5/C5,4)*100,0)</f>
        <v>25.25</v>
      </c>
      <c r="H5" s="16">
        <f>H6+H30</f>
        <v>33092</v>
      </c>
      <c r="I5" s="19">
        <f t="shared" ref="I5:I30" si="0">F5-H5</f>
        <v>-2770</v>
      </c>
      <c r="J5" s="42">
        <f>I5/H5*100</f>
        <v>-8.37060316692856</v>
      </c>
    </row>
    <row r="6" ht="17.25" customHeight="1" spans="1:10">
      <c r="A6" s="18" t="s">
        <v>53</v>
      </c>
      <c r="B6" s="14">
        <v>600</v>
      </c>
      <c r="C6" s="19">
        <f>SUM(C7:C29)</f>
        <v>86859</v>
      </c>
      <c r="D6" s="19">
        <f t="shared" ref="D6:F6" si="1">SUM(D7:D29)</f>
        <v>5822</v>
      </c>
      <c r="E6" s="19">
        <f t="shared" si="1"/>
        <v>11531</v>
      </c>
      <c r="F6" s="19">
        <f t="shared" si="1"/>
        <v>22652</v>
      </c>
      <c r="G6" s="17">
        <f>IF(C6&lt;&gt;0,ROUND(F6/C6,4)*100,0)</f>
        <v>26.08</v>
      </c>
      <c r="H6" s="20">
        <f>SUM(H7:H29)</f>
        <v>21983</v>
      </c>
      <c r="I6" s="20">
        <f t="shared" si="0"/>
        <v>669</v>
      </c>
      <c r="J6" s="42">
        <f>I6/H6*100</f>
        <v>3.04326070145112</v>
      </c>
    </row>
    <row r="7" ht="17.25" customHeight="1" spans="1:10">
      <c r="A7" s="21" t="s">
        <v>54</v>
      </c>
      <c r="B7" s="14">
        <v>601</v>
      </c>
      <c r="C7" s="22">
        <v>6700</v>
      </c>
      <c r="D7" s="23"/>
      <c r="E7" s="24">
        <v>209</v>
      </c>
      <c r="F7" s="25">
        <v>1422</v>
      </c>
      <c r="G7" s="26">
        <f>IF(C7&lt;&gt;0,ROUND(F7/C7,4)*100,0)</f>
        <v>21.22</v>
      </c>
      <c r="H7" s="25">
        <v>886</v>
      </c>
      <c r="I7" s="35">
        <f t="shared" si="0"/>
        <v>536</v>
      </c>
      <c r="J7" s="43">
        <f t="shared" ref="J7:J30" si="2">I7/H7*100</f>
        <v>60.4966139954853</v>
      </c>
    </row>
    <row r="8" ht="17.25" customHeight="1" spans="1:10">
      <c r="A8" s="27" t="s">
        <v>55</v>
      </c>
      <c r="B8" s="28">
        <v>602</v>
      </c>
      <c r="C8" s="29"/>
      <c r="D8" s="30"/>
      <c r="E8" s="24">
        <v>0</v>
      </c>
      <c r="F8" s="25"/>
      <c r="G8" s="26">
        <f t="shared" ref="G8:G30" si="3">IF(C8&lt;&gt;0,ROUND(F8/C8,4)*100,0)</f>
        <v>0</v>
      </c>
      <c r="H8" s="25"/>
      <c r="I8" s="35">
        <f t="shared" si="0"/>
        <v>0</v>
      </c>
      <c r="J8" s="43"/>
    </row>
    <row r="9" ht="17.25" customHeight="1" spans="1:10">
      <c r="A9" s="27" t="s">
        <v>56</v>
      </c>
      <c r="B9" s="28">
        <v>603</v>
      </c>
      <c r="C9" s="22"/>
      <c r="D9" s="31"/>
      <c r="E9" s="24">
        <v>0</v>
      </c>
      <c r="F9" s="25"/>
      <c r="G9" s="26">
        <f t="shared" si="3"/>
        <v>0</v>
      </c>
      <c r="H9" s="25"/>
      <c r="I9" s="35">
        <f t="shared" si="0"/>
        <v>0</v>
      </c>
      <c r="J9" s="43"/>
    </row>
    <row r="10" ht="17.25" customHeight="1" spans="1:10">
      <c r="A10" s="21" t="s">
        <v>57</v>
      </c>
      <c r="B10" s="28">
        <v>604</v>
      </c>
      <c r="C10" s="22">
        <v>1914</v>
      </c>
      <c r="D10" s="23"/>
      <c r="E10" s="24">
        <v>176</v>
      </c>
      <c r="F10" s="25">
        <v>468</v>
      </c>
      <c r="G10" s="26">
        <f t="shared" si="3"/>
        <v>24.45</v>
      </c>
      <c r="H10" s="25">
        <v>292</v>
      </c>
      <c r="I10" s="35">
        <f t="shared" si="0"/>
        <v>176</v>
      </c>
      <c r="J10" s="43">
        <f t="shared" si="2"/>
        <v>60.2739726027397</v>
      </c>
    </row>
    <row r="11" ht="17.25" customHeight="1" spans="1:10">
      <c r="A11" s="21" t="s">
        <v>58</v>
      </c>
      <c r="B11" s="28">
        <v>605</v>
      </c>
      <c r="C11" s="22">
        <v>11500</v>
      </c>
      <c r="D11" s="23">
        <v>858</v>
      </c>
      <c r="E11" s="24">
        <v>514</v>
      </c>
      <c r="F11" s="25">
        <v>1498</v>
      </c>
      <c r="G11" s="26">
        <f t="shared" si="3"/>
        <v>13.03</v>
      </c>
      <c r="H11" s="25">
        <v>1384</v>
      </c>
      <c r="I11" s="35">
        <f t="shared" si="0"/>
        <v>114</v>
      </c>
      <c r="J11" s="43">
        <f t="shared" si="2"/>
        <v>8.23699421965318</v>
      </c>
    </row>
    <row r="12" ht="17.25" customHeight="1" spans="1:10">
      <c r="A12" s="21" t="s">
        <v>59</v>
      </c>
      <c r="B12" s="28">
        <v>606</v>
      </c>
      <c r="C12" s="22">
        <v>517</v>
      </c>
      <c r="D12" s="23">
        <v>182</v>
      </c>
      <c r="E12" s="24">
        <v>18</v>
      </c>
      <c r="F12" s="25">
        <v>20</v>
      </c>
      <c r="G12" s="26">
        <f t="shared" si="3"/>
        <v>3.87</v>
      </c>
      <c r="H12" s="25">
        <v>59</v>
      </c>
      <c r="I12" s="35">
        <f t="shared" si="0"/>
        <v>-39</v>
      </c>
      <c r="J12" s="43">
        <f t="shared" si="2"/>
        <v>-66.1016949152542</v>
      </c>
    </row>
    <row r="13" ht="17.25" customHeight="1" spans="1:10">
      <c r="A13" s="27" t="s">
        <v>60</v>
      </c>
      <c r="B13" s="28">
        <v>607</v>
      </c>
      <c r="C13" s="22">
        <v>250</v>
      </c>
      <c r="D13" s="23"/>
      <c r="E13" s="24">
        <v>12</v>
      </c>
      <c r="F13" s="25">
        <v>38</v>
      </c>
      <c r="G13" s="26">
        <f t="shared" si="3"/>
        <v>15.2</v>
      </c>
      <c r="H13" s="25">
        <v>33</v>
      </c>
      <c r="I13" s="35">
        <f t="shared" si="0"/>
        <v>5</v>
      </c>
      <c r="J13" s="43">
        <f t="shared" si="2"/>
        <v>15.1515151515152</v>
      </c>
    </row>
    <row r="14" ht="17.25" customHeight="1" spans="1:10">
      <c r="A14" s="21" t="s">
        <v>61</v>
      </c>
      <c r="B14" s="28">
        <v>608</v>
      </c>
      <c r="C14" s="22">
        <v>2450</v>
      </c>
      <c r="D14" s="23">
        <v>219</v>
      </c>
      <c r="E14" s="24">
        <v>166</v>
      </c>
      <c r="F14" s="25">
        <v>719</v>
      </c>
      <c r="G14" s="26">
        <f t="shared" si="3"/>
        <v>29.35</v>
      </c>
      <c r="H14" s="25">
        <v>584</v>
      </c>
      <c r="I14" s="35">
        <f t="shared" si="0"/>
        <v>135</v>
      </c>
      <c r="J14" s="43">
        <f t="shared" si="2"/>
        <v>23.1164383561644</v>
      </c>
    </row>
    <row r="15" ht="17.25" customHeight="1" spans="1:10">
      <c r="A15" s="27" t="s">
        <v>62</v>
      </c>
      <c r="B15" s="28">
        <v>609</v>
      </c>
      <c r="C15" s="22">
        <v>1474</v>
      </c>
      <c r="D15" s="23">
        <v>213</v>
      </c>
      <c r="E15" s="24">
        <v>125</v>
      </c>
      <c r="F15" s="25">
        <v>233</v>
      </c>
      <c r="G15" s="26">
        <f t="shared" si="3"/>
        <v>15.81</v>
      </c>
      <c r="H15" s="25">
        <v>267</v>
      </c>
      <c r="I15" s="35">
        <f t="shared" si="0"/>
        <v>-34</v>
      </c>
      <c r="J15" s="43">
        <f t="shared" si="2"/>
        <v>-12.7340823970037</v>
      </c>
    </row>
    <row r="16" ht="17.25" customHeight="1" spans="1:10">
      <c r="A16" s="27" t="s">
        <v>63</v>
      </c>
      <c r="B16" s="28">
        <v>610</v>
      </c>
      <c r="C16" s="22">
        <v>711</v>
      </c>
      <c r="D16" s="23"/>
      <c r="E16" s="24">
        <v>0</v>
      </c>
      <c r="F16" s="25"/>
      <c r="G16" s="26">
        <f t="shared" si="3"/>
        <v>0</v>
      </c>
      <c r="H16" s="25">
        <v>16</v>
      </c>
      <c r="I16" s="35">
        <f t="shared" si="0"/>
        <v>-16</v>
      </c>
      <c r="J16" s="43"/>
    </row>
    <row r="17" ht="17.25" customHeight="1" spans="1:10">
      <c r="A17" s="21" t="s">
        <v>64</v>
      </c>
      <c r="B17" s="28">
        <v>611</v>
      </c>
      <c r="C17" s="22">
        <v>43070</v>
      </c>
      <c r="D17" s="23">
        <v>25</v>
      </c>
      <c r="E17" s="24">
        <v>10132</v>
      </c>
      <c r="F17" s="25">
        <v>16342</v>
      </c>
      <c r="G17" s="26">
        <f t="shared" si="3"/>
        <v>37.94</v>
      </c>
      <c r="H17" s="25">
        <v>3224</v>
      </c>
      <c r="I17" s="35">
        <f t="shared" si="0"/>
        <v>13118</v>
      </c>
      <c r="J17" s="43">
        <f t="shared" si="2"/>
        <v>406.885856079404</v>
      </c>
    </row>
    <row r="18" ht="17.25" customHeight="1" spans="1:10">
      <c r="A18" s="21" t="s">
        <v>65</v>
      </c>
      <c r="B18" s="28">
        <v>612</v>
      </c>
      <c r="C18" s="22">
        <v>3300</v>
      </c>
      <c r="D18" s="23">
        <v>56</v>
      </c>
      <c r="E18" s="24">
        <v>78</v>
      </c>
      <c r="F18" s="25">
        <v>227</v>
      </c>
      <c r="G18" s="26">
        <f t="shared" si="3"/>
        <v>6.88</v>
      </c>
      <c r="H18" s="25">
        <v>425</v>
      </c>
      <c r="I18" s="35">
        <f t="shared" si="0"/>
        <v>-198</v>
      </c>
      <c r="J18" s="43">
        <f t="shared" si="2"/>
        <v>-46.5882352941176</v>
      </c>
    </row>
    <row r="19" ht="17.25" customHeight="1" spans="1:10">
      <c r="A19" s="27" t="s">
        <v>66</v>
      </c>
      <c r="B19" s="28">
        <v>613</v>
      </c>
      <c r="C19" s="22">
        <v>300</v>
      </c>
      <c r="D19" s="23"/>
      <c r="E19" s="24">
        <v>0</v>
      </c>
      <c r="F19" s="25"/>
      <c r="G19" s="26">
        <f t="shared" si="3"/>
        <v>0</v>
      </c>
      <c r="H19" s="25"/>
      <c r="I19" s="35">
        <f t="shared" si="0"/>
        <v>0</v>
      </c>
      <c r="J19" s="43"/>
    </row>
    <row r="20" ht="17.25" customHeight="1" spans="1:10">
      <c r="A20" s="32" t="s">
        <v>67</v>
      </c>
      <c r="B20" s="28">
        <v>614</v>
      </c>
      <c r="C20" s="22">
        <v>12000</v>
      </c>
      <c r="D20" s="23">
        <v>1981</v>
      </c>
      <c r="E20" s="24">
        <v>4</v>
      </c>
      <c r="F20" s="25">
        <v>429</v>
      </c>
      <c r="G20" s="26">
        <f t="shared" si="3"/>
        <v>3.58</v>
      </c>
      <c r="H20" s="25">
        <v>933</v>
      </c>
      <c r="I20" s="35">
        <f t="shared" si="0"/>
        <v>-504</v>
      </c>
      <c r="J20" s="43">
        <f t="shared" si="2"/>
        <v>-54.0192926045016</v>
      </c>
    </row>
    <row r="21" ht="17.25" customHeight="1" spans="1:10">
      <c r="A21" s="32" t="s">
        <v>68</v>
      </c>
      <c r="B21" s="28">
        <v>615</v>
      </c>
      <c r="C21" s="22">
        <v>200</v>
      </c>
      <c r="D21" s="23">
        <v>1435</v>
      </c>
      <c r="E21" s="24">
        <v>0</v>
      </c>
      <c r="F21" s="25">
        <v>1000</v>
      </c>
      <c r="G21" s="26">
        <f t="shared" si="3"/>
        <v>500</v>
      </c>
      <c r="H21" s="25">
        <v>157</v>
      </c>
      <c r="I21" s="35">
        <f t="shared" si="0"/>
        <v>843</v>
      </c>
      <c r="J21" s="43">
        <f t="shared" si="2"/>
        <v>536.942675159236</v>
      </c>
    </row>
    <row r="22" ht="17.25" customHeight="1" spans="1:10">
      <c r="A22" s="32" t="s">
        <v>69</v>
      </c>
      <c r="B22" s="28">
        <v>616</v>
      </c>
      <c r="C22" s="22">
        <v>20</v>
      </c>
      <c r="D22" s="23"/>
      <c r="E22" s="24">
        <v>0</v>
      </c>
      <c r="F22" s="25"/>
      <c r="G22" s="26">
        <f t="shared" si="3"/>
        <v>0</v>
      </c>
      <c r="H22" s="25"/>
      <c r="I22" s="35">
        <f t="shared" si="0"/>
        <v>0</v>
      </c>
      <c r="J22" s="43"/>
    </row>
    <row r="23" ht="17.25" customHeight="1" spans="1:10">
      <c r="A23" s="32" t="s">
        <v>70</v>
      </c>
      <c r="B23" s="28">
        <v>617</v>
      </c>
      <c r="C23" s="22"/>
      <c r="D23" s="23"/>
      <c r="E23" s="24">
        <v>0</v>
      </c>
      <c r="F23" s="25"/>
      <c r="G23" s="26">
        <f t="shared" si="3"/>
        <v>0</v>
      </c>
      <c r="H23" s="25"/>
      <c r="I23" s="35">
        <f t="shared" si="0"/>
        <v>0</v>
      </c>
      <c r="J23" s="43"/>
    </row>
    <row r="24" ht="17.25" customHeight="1" spans="1:10">
      <c r="A24" s="32" t="s">
        <v>71</v>
      </c>
      <c r="B24" s="28">
        <v>618</v>
      </c>
      <c r="C24" s="22">
        <v>490</v>
      </c>
      <c r="D24" s="23"/>
      <c r="E24" s="24">
        <v>28</v>
      </c>
      <c r="F24" s="25">
        <v>68</v>
      </c>
      <c r="G24" s="26">
        <f t="shared" si="3"/>
        <v>13.88</v>
      </c>
      <c r="H24" s="25">
        <v>54</v>
      </c>
      <c r="I24" s="35">
        <f t="shared" si="0"/>
        <v>14</v>
      </c>
      <c r="J24" s="43">
        <f t="shared" si="2"/>
        <v>25.9259259259259</v>
      </c>
    </row>
    <row r="25" ht="17.25" customHeight="1" spans="1:10">
      <c r="A25" s="32" t="s">
        <v>72</v>
      </c>
      <c r="B25" s="28">
        <v>619</v>
      </c>
      <c r="C25" s="22">
        <v>1736</v>
      </c>
      <c r="D25" s="23">
        <v>853</v>
      </c>
      <c r="E25" s="24">
        <v>59</v>
      </c>
      <c r="F25" s="25">
        <v>178</v>
      </c>
      <c r="G25" s="26">
        <f t="shared" si="3"/>
        <v>10.25</v>
      </c>
      <c r="H25" s="25">
        <v>169</v>
      </c>
      <c r="I25" s="35">
        <f t="shared" si="0"/>
        <v>9</v>
      </c>
      <c r="J25" s="43">
        <f t="shared" si="2"/>
        <v>5.32544378698225</v>
      </c>
    </row>
    <row r="26" ht="17.25" customHeight="1" spans="1:10">
      <c r="A26" s="32" t="s">
        <v>73</v>
      </c>
      <c r="B26" s="28">
        <v>620</v>
      </c>
      <c r="C26" s="22"/>
      <c r="D26" s="23"/>
      <c r="E26" s="24">
        <v>0</v>
      </c>
      <c r="F26" s="25"/>
      <c r="G26" s="26">
        <f t="shared" si="3"/>
        <v>0</v>
      </c>
      <c r="H26" s="25"/>
      <c r="I26" s="35">
        <f t="shared" si="0"/>
        <v>0</v>
      </c>
      <c r="J26" s="43"/>
    </row>
    <row r="27" ht="17.25" customHeight="1" spans="1:10">
      <c r="A27" s="32" t="s">
        <v>74</v>
      </c>
      <c r="B27" s="28">
        <v>621</v>
      </c>
      <c r="C27" s="22">
        <v>227</v>
      </c>
      <c r="D27" s="23"/>
      <c r="E27" s="24">
        <v>10</v>
      </c>
      <c r="F27" s="25">
        <v>10</v>
      </c>
      <c r="G27" s="26"/>
      <c r="H27" s="25"/>
      <c r="I27" s="35"/>
      <c r="J27" s="43"/>
    </row>
    <row r="28" ht="17.25" customHeight="1" spans="1:10">
      <c r="A28" s="32" t="s">
        <v>75</v>
      </c>
      <c r="B28" s="28"/>
      <c r="C28" s="22"/>
      <c r="D28" s="23"/>
      <c r="E28" s="24">
        <v>0</v>
      </c>
      <c r="F28" s="25"/>
      <c r="G28" s="26"/>
      <c r="H28" s="25">
        <v>11500</v>
      </c>
      <c r="I28" s="35"/>
      <c r="J28" s="43"/>
    </row>
    <row r="29" ht="17.25" customHeight="1" spans="1:10">
      <c r="A29" s="32" t="s">
        <v>76</v>
      </c>
      <c r="B29" s="28"/>
      <c r="C29" s="22"/>
      <c r="D29" s="23"/>
      <c r="E29" s="24">
        <v>0</v>
      </c>
      <c r="F29" s="25"/>
      <c r="G29" s="26"/>
      <c r="H29" s="25">
        <v>2000</v>
      </c>
      <c r="I29" s="35"/>
      <c r="J29" s="43"/>
    </row>
    <row r="30" ht="17.25" customHeight="1" spans="1:10">
      <c r="A30" s="33" t="s">
        <v>77</v>
      </c>
      <c r="B30" s="28">
        <v>700</v>
      </c>
      <c r="C30" s="19">
        <v>33240</v>
      </c>
      <c r="D30" s="34">
        <v>5</v>
      </c>
      <c r="E30" s="24">
        <v>-7321</v>
      </c>
      <c r="F30" s="35">
        <v>7670</v>
      </c>
      <c r="G30" s="26">
        <f t="shared" si="3"/>
        <v>23.07</v>
      </c>
      <c r="H30" s="35">
        <v>11109</v>
      </c>
      <c r="I30" s="35">
        <f t="shared" si="0"/>
        <v>-3439</v>
      </c>
      <c r="J30" s="43">
        <f t="shared" si="2"/>
        <v>-30.9568818075434</v>
      </c>
    </row>
    <row r="31" spans="1:6">
      <c r="A31" s="36"/>
      <c r="B31" s="36"/>
      <c r="F31" s="4"/>
    </row>
    <row r="32" spans="1:6">
      <c r="A32" s="36"/>
      <c r="B32" s="36"/>
      <c r="F32" s="4"/>
    </row>
    <row r="33" spans="1:6">
      <c r="A33" s="36"/>
      <c r="B33" s="36"/>
      <c r="F33" s="4"/>
    </row>
    <row r="34" spans="1:6">
      <c r="A34" s="36"/>
      <c r="B34" s="36"/>
      <c r="F34" s="4"/>
    </row>
    <row r="35" spans="1:6">
      <c r="A35" s="36"/>
      <c r="B35" s="36"/>
      <c r="F35" s="4"/>
    </row>
    <row r="36" spans="1:2">
      <c r="A36" s="36"/>
      <c r="B36" s="36"/>
    </row>
    <row r="37" spans="1:2">
      <c r="A37" s="36"/>
      <c r="B37" s="36"/>
    </row>
    <row r="38" spans="1:2">
      <c r="A38" s="36"/>
      <c r="B38" s="36"/>
    </row>
    <row r="39" spans="1:2">
      <c r="A39" s="36"/>
      <c r="B39" s="36"/>
    </row>
    <row r="40" spans="1:2">
      <c r="A40" s="36"/>
      <c r="B40" s="36"/>
    </row>
    <row r="41" spans="1:2">
      <c r="A41" s="36"/>
      <c r="B41" s="36"/>
    </row>
    <row r="42" spans="1:2">
      <c r="A42" s="36"/>
      <c r="B42" s="36"/>
    </row>
    <row r="43" spans="1:2">
      <c r="A43" s="36"/>
      <c r="B43" s="36"/>
    </row>
    <row r="44" spans="1:2">
      <c r="A44" s="36"/>
      <c r="B44" s="36"/>
    </row>
    <row r="45" spans="1:2">
      <c r="A45" s="36"/>
      <c r="B45" s="36"/>
    </row>
    <row r="46" spans="1:2">
      <c r="A46" s="36"/>
      <c r="B46" s="36"/>
    </row>
    <row r="47" spans="1:2">
      <c r="A47" s="36"/>
      <c r="B47" s="36"/>
    </row>
    <row r="48" spans="1:2">
      <c r="A48" s="36"/>
      <c r="B48" s="36"/>
    </row>
    <row r="49" spans="1:2">
      <c r="A49" s="36"/>
      <c r="B49" s="36"/>
    </row>
    <row r="50" spans="1:2">
      <c r="A50" s="36"/>
      <c r="B50" s="36"/>
    </row>
    <row r="51" spans="1:2">
      <c r="A51" s="36"/>
      <c r="B51" s="36"/>
    </row>
    <row r="52" spans="1:2">
      <c r="A52" s="36"/>
      <c r="B52" s="36"/>
    </row>
    <row r="53" spans="1:2">
      <c r="A53" s="36"/>
      <c r="B53" s="36"/>
    </row>
    <row r="54" spans="1:2">
      <c r="A54" s="36"/>
      <c r="B54" s="36"/>
    </row>
    <row r="55" spans="1:2">
      <c r="A55" s="36"/>
      <c r="B55" s="36"/>
    </row>
    <row r="56" spans="1:2">
      <c r="A56" s="36"/>
      <c r="B56" s="36"/>
    </row>
    <row r="57" spans="1:2">
      <c r="A57" s="36"/>
      <c r="B57" s="36"/>
    </row>
    <row r="58" spans="1:2">
      <c r="A58" s="36"/>
      <c r="B58" s="36"/>
    </row>
    <row r="59" spans="1:2">
      <c r="A59" s="36"/>
      <c r="B59" s="36"/>
    </row>
    <row r="60" spans="1:2">
      <c r="A60" s="36"/>
      <c r="B60" s="36"/>
    </row>
    <row r="61" spans="1:2">
      <c r="A61" s="36"/>
      <c r="B61" s="36"/>
    </row>
    <row r="62" spans="1:2">
      <c r="A62" s="36"/>
      <c r="B62" s="36"/>
    </row>
    <row r="63" spans="1:2">
      <c r="A63" s="36"/>
      <c r="B63" s="36"/>
    </row>
    <row r="64" spans="1:2">
      <c r="A64" s="36"/>
      <c r="B64" s="36"/>
    </row>
    <row r="65" spans="1:2">
      <c r="A65" s="36"/>
      <c r="B65" s="36"/>
    </row>
    <row r="66" spans="1:2">
      <c r="A66" s="36"/>
      <c r="B66" s="36"/>
    </row>
    <row r="67" spans="1:2">
      <c r="A67" s="36"/>
      <c r="B67" s="36"/>
    </row>
    <row r="68" spans="1:2">
      <c r="A68" s="36"/>
      <c r="B68" s="36"/>
    </row>
    <row r="69" spans="1:2">
      <c r="A69" s="36"/>
      <c r="B69" s="36"/>
    </row>
    <row r="70" spans="1:2">
      <c r="A70" s="36"/>
      <c r="B70" s="36"/>
    </row>
    <row r="71" spans="1:2">
      <c r="A71" s="36"/>
      <c r="B71" s="36"/>
    </row>
    <row r="72" spans="1:2">
      <c r="A72" s="36"/>
      <c r="B72" s="36"/>
    </row>
    <row r="73" spans="1:2">
      <c r="A73" s="36"/>
      <c r="B73" s="36"/>
    </row>
    <row r="74" spans="1:2">
      <c r="A74" s="36"/>
      <c r="B74" s="36"/>
    </row>
    <row r="75" spans="1:2">
      <c r="A75" s="36"/>
      <c r="B75" s="36"/>
    </row>
    <row r="76" spans="1:2">
      <c r="A76" s="36"/>
      <c r="B76" s="36"/>
    </row>
    <row r="77" spans="1:2">
      <c r="A77" s="36"/>
      <c r="B77" s="36"/>
    </row>
    <row r="78" spans="1:2">
      <c r="A78" s="36"/>
      <c r="B78" s="36"/>
    </row>
    <row r="79" spans="1:2">
      <c r="A79" s="36"/>
      <c r="B79" s="36"/>
    </row>
    <row r="80" spans="1:2">
      <c r="A80" s="36"/>
      <c r="B80" s="36"/>
    </row>
    <row r="81" spans="1:2">
      <c r="A81" s="36"/>
      <c r="B81" s="36"/>
    </row>
    <row r="82" spans="1:2">
      <c r="A82" s="36"/>
      <c r="B82" s="36"/>
    </row>
    <row r="83" spans="1:2">
      <c r="A83" s="36"/>
      <c r="B83" s="36"/>
    </row>
    <row r="84" spans="1:2">
      <c r="A84" s="36"/>
      <c r="B84" s="36"/>
    </row>
    <row r="85" spans="1:2">
      <c r="A85" s="36"/>
      <c r="B85" s="36"/>
    </row>
    <row r="86" spans="1:2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6" spans="1:2">
      <c r="A96" s="36"/>
      <c r="B96" s="36"/>
    </row>
    <row r="97" spans="1:2">
      <c r="A97" s="36"/>
      <c r="B97" s="36"/>
    </row>
    <row r="98" spans="1:2">
      <c r="A98" s="36"/>
      <c r="B98" s="36"/>
    </row>
    <row r="99" spans="1:2">
      <c r="A99" s="36"/>
      <c r="B99" s="36"/>
    </row>
    <row r="100" spans="1:2">
      <c r="A100" s="36"/>
      <c r="B100" s="36"/>
    </row>
    <row r="101" spans="1:2">
      <c r="A101" s="36"/>
      <c r="B101" s="36"/>
    </row>
    <row r="102" spans="1:2">
      <c r="A102" s="36"/>
      <c r="B102" s="36"/>
    </row>
    <row r="103" spans="1:2">
      <c r="A103" s="36"/>
      <c r="B103" s="36"/>
    </row>
    <row r="104" spans="1:2">
      <c r="A104" s="36"/>
      <c r="B104" s="36"/>
    </row>
    <row r="105" spans="1:2">
      <c r="A105" s="36"/>
      <c r="B105" s="36"/>
    </row>
    <row r="106" spans="1:2">
      <c r="A106" s="36"/>
      <c r="B106" s="36"/>
    </row>
    <row r="107" spans="1:2">
      <c r="A107" s="36"/>
      <c r="B107" s="36"/>
    </row>
    <row r="108" spans="1:2">
      <c r="A108" s="36"/>
      <c r="B108" s="36"/>
    </row>
    <row r="109" spans="1:2">
      <c r="A109" s="36"/>
      <c r="B109" s="36"/>
    </row>
    <row r="110" spans="1:2">
      <c r="A110" s="36"/>
      <c r="B110" s="36"/>
    </row>
    <row r="111" spans="1:2">
      <c r="A111" s="36"/>
      <c r="B111" s="36"/>
    </row>
    <row r="112" spans="1:2">
      <c r="A112" s="36"/>
      <c r="B112" s="36"/>
    </row>
    <row r="113" spans="1:2">
      <c r="A113" s="36"/>
      <c r="B113" s="36"/>
    </row>
    <row r="114" spans="1:2">
      <c r="A114" s="36"/>
      <c r="B114" s="36"/>
    </row>
    <row r="115" spans="1:2">
      <c r="A115" s="36"/>
      <c r="B115" s="36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1" spans="1:2">
      <c r="A121" s="36"/>
      <c r="B121" s="36"/>
    </row>
    <row r="122" spans="1:2">
      <c r="A122" s="36"/>
      <c r="B122" s="36"/>
    </row>
    <row r="123" spans="1:2">
      <c r="A123" s="36"/>
      <c r="B123" s="36"/>
    </row>
    <row r="124" spans="1:2">
      <c r="A124" s="36"/>
      <c r="B124" s="36"/>
    </row>
    <row r="125" spans="1:2">
      <c r="A125" s="36"/>
      <c r="B125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5" right="0.275590551181102" top="0.31496062992126" bottom="0.22" header="0.31496062992126" footer="0.16"/>
  <pageSetup paperSize="9" firstPageNumber="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czjwork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</vt:lpstr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dcterms:created xsi:type="dcterms:W3CDTF">2001-07-03T09:54:00Z</dcterms:created>
  <cp:lastPrinted>2020-03-24T03:15:00Z</cp:lastPrinted>
  <dcterms:modified xsi:type="dcterms:W3CDTF">2021-04-08T10:06:34Z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9D438DBA18F5443D98E60D662D939A46</vt:lpwstr>
  </property>
</Properties>
</file>