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Database">#REF!</definedName>
    <definedName name="HWSheet">1</definedName>
    <definedName name="Module.Prix_SMC">Module.Prix_SMC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44525"/>
</workbook>
</file>

<file path=xl/sharedStrings.xml><?xml version="1.0" encoding="utf-8"?>
<sst xmlns="http://schemas.openxmlformats.org/spreadsheetml/2006/main" count="86" uniqueCount="79">
  <si>
    <t>楚雄开发区二○二○年九月地方财政收入分项目执行情况表</t>
  </si>
  <si>
    <r>
      <rPr>
        <sz val="12"/>
        <rFont val="宋体"/>
        <charset val="134"/>
      </rPr>
      <t xml:space="preserve">           单位:</t>
    </r>
    <r>
      <rPr>
        <sz val="12"/>
        <rFont val="宋体"/>
        <charset val="134"/>
      </rPr>
      <t>万</t>
    </r>
    <r>
      <rPr>
        <sz val="12"/>
        <rFont val="宋体"/>
        <charset val="134"/>
      </rPr>
      <t xml:space="preserve">元 </t>
    </r>
  </si>
  <si>
    <t>预算科目</t>
  </si>
  <si>
    <t>代码</t>
  </si>
  <si>
    <t>预算数</t>
  </si>
  <si>
    <t>本月收入数</t>
  </si>
  <si>
    <t>累计收入数</t>
  </si>
  <si>
    <t>占预算％</t>
  </si>
  <si>
    <t>上年同期数</t>
  </si>
  <si>
    <t>比上年同期+-</t>
  </si>
  <si>
    <t>绝对数</t>
  </si>
  <si>
    <t>%</t>
  </si>
  <si>
    <t>地方财政收入合计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</si>
  <si>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一、公共财政预算收入合计</t>
    </r>
  </si>
  <si>
    <r>
      <rPr>
        <b/>
        <sz val="12"/>
        <rFont val="Times New Roman"/>
        <charset val="134"/>
      </rPr>
      <t>1</t>
    </r>
    <r>
      <rPr>
        <b/>
        <sz val="12"/>
        <rFont val="宋体"/>
        <charset val="134"/>
      </rPr>
      <t>、税收收入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</si>
  <si>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</si>
  <si>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营业税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</si>
  <si>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</si>
  <si>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企业所得税退税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</si>
  <si>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个人所得税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</si>
  <si>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资源税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</si>
  <si>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城市维护建设税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</si>
  <si>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房产税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</si>
  <si>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印花税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</si>
  <si>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城镇土地使用税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</si>
  <si>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土地增值税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</si>
  <si>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车船税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</si>
  <si>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耕地占用税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</si>
  <si>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契税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</si>
  <si>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烟叶税</t>
    </r>
  </si>
  <si>
    <t xml:space="preserve">  环境保护税</t>
  </si>
  <si>
    <t xml:space="preserve">  其他税收收入</t>
  </si>
  <si>
    <t>2、非税收入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</si>
  <si>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专项收入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</si>
  <si>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教育费附加收入</t>
    </r>
  </si>
  <si>
    <t xml:space="preserve">     残疾人就业保障金收入</t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</si>
  <si>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教育资金收入</t>
    </r>
  </si>
  <si>
    <r>
      <rPr>
        <sz val="10"/>
        <rFont val="Times New Roman"/>
        <charset val="134"/>
      </rPr>
      <t xml:space="preserve">             </t>
    </r>
    <r>
      <rPr>
        <sz val="10"/>
        <rFont val="宋体"/>
        <charset val="134"/>
      </rPr>
      <t>农田水利建设资金收入</t>
    </r>
  </si>
  <si>
    <t xml:space="preserve">      其他专项收入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</si>
  <si>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行政事业性收费收入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</si>
  <si>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罚没收入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</si>
  <si>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国有资本经营收入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</si>
  <si>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国有资源（资产）有偿使用收入</t>
    </r>
  </si>
  <si>
    <t xml:space="preserve">  捐赠收入</t>
  </si>
  <si>
    <t xml:space="preserve">  政府住房基金收入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</si>
  <si>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其他收入</t>
    </r>
  </si>
  <si>
    <t>二、政府性基金收入合计</t>
  </si>
  <si>
    <t>开发区二○二○年九月地方财政支出分项目执行情况表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</si>
  <si>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单位：</t>
    </r>
    <r>
      <rPr>
        <sz val="12"/>
        <rFont val="宋体"/>
        <charset val="134"/>
      </rPr>
      <t>万</t>
    </r>
    <r>
      <rPr>
        <sz val="12"/>
        <rFont val="宋体"/>
        <charset val="134"/>
      </rPr>
      <t>元</t>
    </r>
  </si>
  <si>
    <t>年初预算数</t>
  </si>
  <si>
    <t>上级追加数</t>
  </si>
  <si>
    <t>本月支出数</t>
  </si>
  <si>
    <t>累计支出数</t>
  </si>
  <si>
    <t>地方财政支出</t>
  </si>
  <si>
    <r>
      <rPr>
        <b/>
        <sz val="12"/>
        <rFont val="Times New Roman"/>
        <charset val="134"/>
      </rPr>
      <t xml:space="preserve">  </t>
    </r>
    <r>
      <rPr>
        <b/>
        <sz val="12"/>
        <rFont val="黑体"/>
        <charset val="134"/>
      </rPr>
      <t>一、公共财政预算支出合计</t>
    </r>
  </si>
  <si>
    <r>
      <rPr>
        <b/>
        <sz val="10"/>
        <rFont val="Times New Roman"/>
        <charset val="134"/>
      </rPr>
      <t xml:space="preserve">    </t>
    </r>
    <r>
      <rPr>
        <b/>
        <sz val="10"/>
        <rFont val="宋体"/>
        <charset val="134"/>
      </rPr>
      <t>一般公共服务支出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</si>
  <si>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外交支出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</si>
  <si>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国防支出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</si>
  <si>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公共安全支出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</si>
  <si>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教育支出</t>
    </r>
  </si>
  <si>
    <r>
      <rPr>
        <b/>
        <sz val="10"/>
        <rFont val="Times New Roman"/>
        <charset val="134"/>
      </rPr>
      <t xml:space="preserve">     </t>
    </r>
    <r>
      <rPr>
        <b/>
        <sz val="10"/>
        <rFont val="宋体"/>
        <charset val="134"/>
      </rPr>
      <t>科学技术支出</t>
    </r>
  </si>
  <si>
    <t xml:space="preserve">  文化旅游体育与传媒支出</t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</si>
  <si>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社会保障和就业支出</t>
    </r>
  </si>
  <si>
    <t xml:space="preserve">  卫生健康支出</t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</si>
  <si>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节能环保支出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</si>
  <si>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城乡社区支出</t>
    </r>
  </si>
  <si>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农林水支出</t>
    </r>
  </si>
  <si>
    <r>
      <rPr>
        <b/>
        <sz val="10"/>
        <rFont val="宋体"/>
        <charset val="134"/>
      </rPr>
      <t>　</t>
    </r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交通运输支出</t>
    </r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</si>
  <si>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</si>
  <si>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</si>
  <si>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</si>
  <si>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</si>
  <si>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</si>
  <si>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</si>
  <si>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灾害防治及应急管理支出</t>
  </si>
  <si>
    <t xml:space="preserve">  其他支出</t>
  </si>
  <si>
    <t xml:space="preserve">  债务还本支出</t>
  </si>
  <si>
    <t xml:space="preserve">  债务付息支出</t>
  </si>
  <si>
    <t>二、政府性基金支出合计</t>
  </si>
</sst>
</file>

<file path=xl/styles.xml><?xml version="1.0" encoding="utf-8"?>
<styleSheet xmlns="http://schemas.openxmlformats.org/spreadsheetml/2006/main">
  <numFmts count="30">
    <numFmt numFmtId="176" formatCode="_ * #,##0_ ;_ * \-#,##0_ ;_ * &quot;-&quot;??_ ;_ @_ "/>
    <numFmt numFmtId="44" formatCode="_ &quot;￥&quot;* #,##0.00_ ;_ &quot;￥&quot;* \-#,##0.00_ ;_ &quot;￥&quot;* &quot;-&quot;??_ ;_ @_ "/>
    <numFmt numFmtId="177" formatCode="&quot;$&quot;\ #,##0.00_-;[Red]&quot;$&quot;\ #,##0.00\-"/>
    <numFmt numFmtId="178" formatCode="yy\.mm\.dd"/>
    <numFmt numFmtId="43" formatCode="_ * #,##0.00_ ;_ * \-#,##0.00_ ;_ * &quot;-&quot;??_ ;_ @_ "/>
    <numFmt numFmtId="179" formatCode="#,##0.0_);[Red]\(#,##0.0\)"/>
    <numFmt numFmtId="41" formatCode="_ * #,##0_ ;_ * \-#,##0_ ;_ * &quot;-&quot;_ ;_ @_ "/>
    <numFmt numFmtId="180" formatCode="#,##0;\(#,##0\)"/>
    <numFmt numFmtId="42" formatCode="_ &quot;￥&quot;* #,##0_ ;_ &quot;￥&quot;* \-#,##0_ ;_ &quot;￥&quot;* &quot;-&quot;_ ;_ @_ "/>
    <numFmt numFmtId="181" formatCode="\$#,##0;\(\$#,##0\)"/>
    <numFmt numFmtId="182" formatCode="0.0_ "/>
    <numFmt numFmtId="183" formatCode="_-&quot;$&quot;\ * #,##0_-;_-&quot;$&quot;\ * #,##0\-;_-&quot;$&quot;\ * &quot;-&quot;_-;_-@_-"/>
    <numFmt numFmtId="184" formatCode="_(&quot;$&quot;* #,##0.00_);_(&quot;$&quot;* \(#,##0.00\);_(&quot;$&quot;* &quot;-&quot;??_);_(@_)"/>
    <numFmt numFmtId="185" formatCode="_-* #,##0_-;\-* #,##0_-;_-* &quot;-&quot;_-;_-@_-"/>
    <numFmt numFmtId="186" formatCode="_-* #,##0.00_-;\-* #,##0.00_-;_-* &quot;-&quot;??_-;_-@_-"/>
    <numFmt numFmtId="187" formatCode="#\ ??/??"/>
    <numFmt numFmtId="188" formatCode="_-&quot;$&quot;\ * #,##0.00_-;_-&quot;$&quot;\ * #,##0.00\-;_-&quot;$&quot;\ * &quot;-&quot;??_-;_-@_-"/>
    <numFmt numFmtId="189" formatCode="#,##0_ ;[Red]\-#,##0\ "/>
    <numFmt numFmtId="190" formatCode="\$#,##0.00;\(\$#,##0.00\)"/>
    <numFmt numFmtId="191" formatCode="#,##0.0_);\(#,##0.0\)"/>
    <numFmt numFmtId="192" formatCode="_(&quot;$&quot;* #,##0_);_(&quot;$&quot;* \(#,##0\);_(&quot;$&quot;* &quot;-&quot;_);_(@_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0_);[Red]\(0\)"/>
    <numFmt numFmtId="197" formatCode="0.00_ "/>
    <numFmt numFmtId="198" formatCode="#,##0_);[Red]\(#,##0\)"/>
    <numFmt numFmtId="199" formatCode="_ * #,##0.0_ ;_ * \-#,##0.0_ ;_ * &quot;-&quot;??_ ;_ @_ "/>
    <numFmt numFmtId="200" formatCode="0_ "/>
    <numFmt numFmtId="201" formatCode="#,##0_ "/>
  </numFmts>
  <fonts count="60">
    <font>
      <sz val="12"/>
      <name val="宋体"/>
      <charset val="134"/>
    </font>
    <font>
      <b/>
      <sz val="18"/>
      <name val="方正小标宋简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name val="黑体"/>
      <charset val="134"/>
    </font>
    <font>
      <b/>
      <sz val="14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8"/>
      <name val="Times New Roman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0"/>
      <name val="Arial"/>
      <charset val="134"/>
    </font>
    <font>
      <sz val="11"/>
      <color indexed="20"/>
      <name val="宋体"/>
      <charset val="134"/>
    </font>
    <font>
      <sz val="10"/>
      <name val="MS Sans Serif"/>
      <charset val="134"/>
    </font>
    <font>
      <sz val="12"/>
      <color indexed="9"/>
      <name val="宋体"/>
      <charset val="134"/>
    </font>
    <font>
      <sz val="11"/>
      <color indexed="52"/>
      <name val="宋体"/>
      <charset val="134"/>
    </font>
    <font>
      <sz val="10"/>
      <name val="Helv"/>
      <charset val="134"/>
    </font>
    <font>
      <b/>
      <sz val="12"/>
      <name val="Arial"/>
      <charset val="134"/>
    </font>
    <font>
      <sz val="8"/>
      <name val="Arial"/>
      <charset val="134"/>
    </font>
    <font>
      <sz val="10"/>
      <name val="Geneva"/>
      <charset val="134"/>
    </font>
    <font>
      <b/>
      <sz val="9"/>
      <name val="Arial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2"/>
      <color indexed="8"/>
      <name val="宋体"/>
      <charset val="134"/>
    </font>
    <font>
      <sz val="12"/>
      <color indexed="16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7"/>
      <name val="Small Fonts"/>
      <charset val="134"/>
    </font>
    <font>
      <u/>
      <sz val="12"/>
      <color indexed="36"/>
      <name val="宋体"/>
      <charset val="134"/>
    </font>
    <font>
      <sz val="12"/>
      <color indexed="17"/>
      <name val="宋体"/>
      <charset val="134"/>
    </font>
    <font>
      <b/>
      <sz val="10"/>
      <name val="MS Sans Serif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54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23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27" fillId="0" borderId="0">
      <alignment horizontal="center" wrapText="1"/>
      <protection locked="0"/>
    </xf>
    <xf numFmtId="41" fontId="15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178" fontId="35" fillId="0" borderId="14" applyFill="0" applyProtection="0">
      <alignment horizontal="right"/>
    </xf>
    <xf numFmtId="0" fontId="38" fillId="26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5" fillId="0" borderId="0"/>
    <xf numFmtId="0" fontId="5" fillId="0" borderId="0"/>
    <xf numFmtId="0" fontId="22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0"/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43" fillId="0" borderId="0"/>
    <xf numFmtId="0" fontId="34" fillId="0" borderId="0" applyNumberFormat="0" applyFill="0" applyBorder="0" applyAlignment="0" applyProtection="0">
      <alignment vertical="center"/>
    </xf>
    <xf numFmtId="0" fontId="40" fillId="0" borderId="0">
      <protection locked="0"/>
    </xf>
    <xf numFmtId="0" fontId="24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0" borderId="0"/>
    <xf numFmtId="0" fontId="22" fillId="2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32" fillId="16" borderId="13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>
      <alignment horizontal="left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0" fillId="0" borderId="0"/>
    <xf numFmtId="0" fontId="22" fillId="27" borderId="0" applyNumberFormat="0" applyBorder="0" applyAlignment="0" applyProtection="0">
      <alignment vertical="center"/>
    </xf>
    <xf numFmtId="0" fontId="40" fillId="0" borderId="0"/>
    <xf numFmtId="0" fontId="21" fillId="32" borderId="0" applyNumberFormat="0" applyBorder="0" applyAlignment="0" applyProtection="0"/>
    <xf numFmtId="49" fontId="35" fillId="0" borderId="0" applyFont="0" applyFill="0" applyBorder="0" applyAlignment="0" applyProtection="0"/>
    <xf numFmtId="0" fontId="43" fillId="0" borderId="0"/>
    <xf numFmtId="0" fontId="5" fillId="0" borderId="0"/>
    <xf numFmtId="0" fontId="21" fillId="31" borderId="0" applyNumberFormat="0" applyBorder="0" applyAlignment="0" applyProtection="0"/>
    <xf numFmtId="0" fontId="38" fillId="30" borderId="0" applyNumberFormat="0" applyBorder="0" applyAlignment="0" applyProtection="0"/>
    <xf numFmtId="0" fontId="21" fillId="31" borderId="0" applyNumberFormat="0" applyBorder="0" applyAlignment="0" applyProtection="0"/>
    <xf numFmtId="0" fontId="38" fillId="29" borderId="0" applyNumberFormat="0" applyBorder="0" applyAlignment="0" applyProtection="0"/>
    <xf numFmtId="0" fontId="38" fillId="36" borderId="0" applyNumberFormat="0" applyBorder="0" applyAlignment="0" applyProtection="0"/>
    <xf numFmtId="0" fontId="38" fillId="26" borderId="0" applyNumberFormat="0" applyBorder="0" applyAlignment="0" applyProtection="0"/>
    <xf numFmtId="0" fontId="35" fillId="0" borderId="0" applyFont="0" applyFill="0" applyBorder="0" applyAlignment="0" applyProtection="0"/>
    <xf numFmtId="0" fontId="21" fillId="32" borderId="0" applyNumberFormat="0" applyBorder="0" applyAlignment="0" applyProtection="0"/>
    <xf numFmtId="177" fontId="35" fillId="0" borderId="0" applyFont="0" applyFill="0" applyBorder="0" applyAlignment="0" applyProtection="0"/>
    <xf numFmtId="0" fontId="21" fillId="37" borderId="0" applyNumberFormat="0" applyBorder="0" applyAlignment="0" applyProtection="0"/>
    <xf numFmtId="0" fontId="38" fillId="12" borderId="0" applyNumberFormat="0" applyBorder="0" applyAlignment="0" applyProtection="0"/>
    <xf numFmtId="0" fontId="38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2" borderId="0" applyNumberFormat="0" applyBorder="0" applyAlignment="0" applyProtection="0"/>
    <xf numFmtId="184" fontId="35" fillId="0" borderId="0" applyFont="0" applyFill="0" applyBorder="0" applyAlignment="0" applyProtection="0"/>
    <xf numFmtId="0" fontId="38" fillId="12" borderId="0" applyNumberFormat="0" applyBorder="0" applyAlignment="0" applyProtection="0"/>
    <xf numFmtId="0" fontId="38" fillId="34" borderId="0" applyNumberFormat="0" applyBorder="0" applyAlignment="0" applyProtection="0"/>
    <xf numFmtId="0" fontId="21" fillId="25" borderId="0" applyNumberFormat="0" applyBorder="0" applyAlignment="0" applyProtection="0"/>
    <xf numFmtId="0" fontId="21" fillId="31" borderId="0" applyNumberFormat="0" applyBorder="0" applyAlignment="0" applyProtection="0"/>
    <xf numFmtId="0" fontId="38" fillId="29" borderId="0" applyNumberFormat="0" applyBorder="0" applyAlignment="0" applyProtection="0"/>
    <xf numFmtId="0" fontId="38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38" fillId="35" borderId="0" applyNumberFormat="0" applyBorder="0" applyAlignment="0" applyProtection="0"/>
    <xf numFmtId="185" fontId="35" fillId="0" borderId="0" applyFont="0" applyFill="0" applyBorder="0" applyAlignment="0" applyProtection="0"/>
    <xf numFmtId="180" fontId="13" fillId="0" borderId="0"/>
    <xf numFmtId="186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40" fillId="0" borderId="0"/>
    <xf numFmtId="0" fontId="44" fillId="0" borderId="0" applyNumberFormat="0" applyFill="0" applyBorder="0" applyAlignment="0" applyProtection="0"/>
    <xf numFmtId="188" fontId="35" fillId="0" borderId="0" applyFont="0" applyFill="0" applyBorder="0" applyAlignment="0" applyProtection="0"/>
    <xf numFmtId="190" fontId="13" fillId="0" borderId="0"/>
    <xf numFmtId="15" fontId="37" fillId="0" borderId="0"/>
    <xf numFmtId="181" fontId="13" fillId="0" borderId="0"/>
    <xf numFmtId="38" fontId="42" fillId="16" borderId="0" applyNumberFormat="0" applyBorder="0" applyAlignment="0" applyProtection="0"/>
    <xf numFmtId="0" fontId="41" fillId="0" borderId="16" applyNumberFormat="0" applyAlignment="0" applyProtection="0">
      <alignment horizontal="left" vertical="center"/>
    </xf>
    <xf numFmtId="0" fontId="41" fillId="0" borderId="17">
      <alignment horizontal="left" vertical="center"/>
    </xf>
    <xf numFmtId="10" fontId="42" fillId="17" borderId="3" applyNumberFormat="0" applyBorder="0" applyAlignment="0" applyProtection="0"/>
    <xf numFmtId="191" fontId="47" fillId="39" borderId="0"/>
    <xf numFmtId="191" fontId="48" fillId="4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193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3" fillId="0" borderId="0"/>
    <xf numFmtId="37" fontId="56" fillId="0" borderId="0"/>
    <xf numFmtId="195" fontId="35" fillId="0" borderId="0"/>
    <xf numFmtId="0" fontId="40" fillId="0" borderId="0"/>
    <xf numFmtId="3" fontId="37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35" fillId="0" borderId="0" applyFont="0" applyFill="0" applyBorder="0" applyAlignment="0" applyProtection="0"/>
    <xf numFmtId="9" fontId="40" fillId="0" borderId="0" applyFont="0" applyFill="0" applyBorder="0" applyAlignment="0" applyProtection="0"/>
    <xf numFmtId="187" fontId="35" fillId="0" borderId="0" applyFont="0" applyFill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59" fillId="0" borderId="19">
      <alignment horizontal="center"/>
    </xf>
    <xf numFmtId="0" fontId="37" fillId="45" borderId="0" applyNumberFormat="0" applyFont="0" applyBorder="0" applyAlignment="0" applyProtection="0"/>
    <xf numFmtId="0" fontId="46" fillId="38" borderId="18">
      <protection locked="0"/>
    </xf>
    <xf numFmtId="0" fontId="45" fillId="0" borderId="0"/>
    <xf numFmtId="0" fontId="46" fillId="38" borderId="18">
      <protection locked="0"/>
    </xf>
    <xf numFmtId="0" fontId="46" fillId="38" borderId="18">
      <protection locked="0"/>
    </xf>
    <xf numFmtId="192" fontId="35" fillId="0" borderId="0" applyFont="0" applyFill="0" applyBorder="0" applyAlignment="0" applyProtection="0"/>
    <xf numFmtId="0" fontId="35" fillId="0" borderId="2" applyNumberFormat="0" applyFill="0" applyProtection="0">
      <alignment horizontal="right"/>
    </xf>
    <xf numFmtId="0" fontId="49" fillId="0" borderId="2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2" fillId="41" borderId="0" applyNumberFormat="0" applyBorder="0" applyAlignment="0" applyProtection="0"/>
    <xf numFmtId="0" fontId="51" fillId="0" borderId="14" applyNumberFormat="0" applyFill="0" applyProtection="0">
      <alignment horizontal="center"/>
    </xf>
    <xf numFmtId="0" fontId="53" fillId="42" borderId="0" applyNumberFormat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5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51" fillId="0" borderId="14" applyNumberFormat="0" applyFill="0" applyProtection="0">
      <alignment horizontal="left"/>
    </xf>
    <xf numFmtId="0" fontId="37" fillId="0" borderId="0"/>
    <xf numFmtId="41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35" fillId="0" borderId="2" applyNumberFormat="0" applyFill="0" applyProtection="0">
      <alignment horizontal="left"/>
    </xf>
    <xf numFmtId="1" fontId="35" fillId="0" borderId="14" applyFill="0" applyProtection="0">
      <alignment horizontal="center"/>
    </xf>
    <xf numFmtId="0" fontId="37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96" fontId="0" fillId="0" borderId="0" xfId="0" applyNumberFormat="1" applyAlignment="1" applyProtection="1">
      <alignment horizontal="right"/>
      <protection locked="0"/>
    </xf>
    <xf numFmtId="197" fontId="0" fillId="0" borderId="0" xfId="0" applyNumberForma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9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196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right" vertical="center" wrapText="1"/>
    </xf>
    <xf numFmtId="198" fontId="0" fillId="0" borderId="2" xfId="0" applyNumberFormat="1" applyBorder="1" applyAlignment="1" applyProtection="1">
      <alignment horizontal="right" vertical="center" wrapText="1"/>
    </xf>
    <xf numFmtId="179" fontId="5" fillId="0" borderId="3" xfId="15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left" vertical="center"/>
    </xf>
    <xf numFmtId="176" fontId="4" fillId="0" borderId="3" xfId="10" applyNumberFormat="1" applyFont="1" applyBorder="1" applyAlignment="1" applyProtection="1">
      <alignment horizontal="right" vertical="center"/>
    </xf>
    <xf numFmtId="179" fontId="4" fillId="0" borderId="3" xfId="15" applyNumberFormat="1" applyFont="1" applyFill="1" applyBorder="1" applyAlignment="1" applyProtection="1">
      <alignment horizontal="center" vertical="center"/>
      <protection locked="0"/>
    </xf>
    <xf numFmtId="198" fontId="4" fillId="0" borderId="3" xfId="10" applyNumberFormat="1" applyFont="1" applyBorder="1" applyAlignment="1" applyProtection="1">
      <alignment horizontal="right" vertical="center"/>
    </xf>
    <xf numFmtId="0" fontId="6" fillId="3" borderId="3" xfId="0" applyNumberFormat="1" applyFont="1" applyFill="1" applyBorder="1" applyAlignment="1" applyProtection="1">
      <alignment horizontal="left" vertical="center"/>
    </xf>
    <xf numFmtId="176" fontId="5" fillId="0" borderId="3" xfId="10" applyNumberFormat="1" applyFont="1" applyBorder="1" applyAlignment="1" applyProtection="1">
      <alignment horizontal="right" vertical="center"/>
      <protection locked="0"/>
    </xf>
    <xf numFmtId="196" fontId="5" fillId="0" borderId="3" xfId="10" applyNumberFormat="1" applyFont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43" fontId="5" fillId="0" borderId="3" xfId="10" applyNumberFormat="1" applyFont="1" applyBorder="1" applyAlignment="1" applyProtection="1">
      <alignment horizontal="right" vertical="center"/>
      <protection locked="0"/>
    </xf>
    <xf numFmtId="199" fontId="5" fillId="0" borderId="3" xfId="10" applyNumberFormat="1" applyFont="1" applyBorder="1" applyAlignment="1" applyProtection="1">
      <alignment horizontal="right" vertical="center"/>
      <protection locked="0"/>
    </xf>
    <xf numFmtId="200" fontId="5" fillId="0" borderId="3" xfId="10" applyNumberFormat="1" applyFont="1" applyBorder="1" applyAlignment="1" applyProtection="1">
      <alignment horizontal="right" vertical="center"/>
      <protection locked="0"/>
    </xf>
    <xf numFmtId="0" fontId="7" fillId="3" borderId="4" xfId="0" applyNumberFormat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176" fontId="5" fillId="0" borderId="3" xfId="1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distributed"/>
      <protection locked="0"/>
    </xf>
    <xf numFmtId="0" fontId="2" fillId="0" borderId="5" xfId="0" applyFont="1" applyBorder="1" applyAlignment="1" applyProtection="1">
      <alignment horizontal="center" vertical="distributed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97" fontId="2" fillId="0" borderId="3" xfId="0" applyNumberFormat="1" applyFont="1" applyBorder="1" applyAlignment="1" applyProtection="1">
      <alignment horizontal="center" vertical="distributed"/>
      <protection locked="0"/>
    </xf>
    <xf numFmtId="182" fontId="5" fillId="0" borderId="3" xfId="15" applyNumberFormat="1" applyFont="1" applyBorder="1" applyAlignment="1" applyProtection="1">
      <alignment horizontal="right" vertical="center"/>
    </xf>
    <xf numFmtId="182" fontId="4" fillId="0" borderId="3" xfId="15" applyNumberFormat="1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Protection="1">
      <protection locked="0"/>
    </xf>
    <xf numFmtId="198" fontId="8" fillId="0" borderId="0" xfId="0" applyNumberFormat="1" applyFont="1" applyAlignment="1" applyProtection="1">
      <alignment horizontal="right"/>
      <protection locked="0"/>
    </xf>
    <xf numFmtId="201" fontId="8" fillId="0" borderId="0" xfId="0" applyNumberFormat="1" applyFont="1" applyAlignment="1" applyProtection="1">
      <alignment horizontal="right"/>
      <protection locked="0"/>
    </xf>
    <xf numFmtId="197" fontId="8" fillId="0" borderId="0" xfId="0" applyNumberFormat="1" applyFont="1" applyAlignment="1" applyProtection="1">
      <alignment horizontal="right"/>
      <protection locked="0"/>
    </xf>
    <xf numFmtId="196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8" fontId="9" fillId="0" borderId="0" xfId="0" applyNumberFormat="1" applyFont="1" applyFill="1" applyBorder="1" applyAlignment="1" applyProtection="1">
      <alignment horizontal="right"/>
      <protection locked="0"/>
    </xf>
    <xf numFmtId="198" fontId="8" fillId="0" borderId="0" xfId="0" applyNumberFormat="1" applyFont="1" applyBorder="1" applyAlignment="1" applyProtection="1">
      <alignment horizontal="right"/>
      <protection locked="0"/>
    </xf>
    <xf numFmtId="201" fontId="0" fillId="0" borderId="0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distributed"/>
      <protection locked="0"/>
    </xf>
    <xf numFmtId="198" fontId="2" fillId="0" borderId="1" xfId="0" applyNumberFormat="1" applyFont="1" applyBorder="1" applyAlignment="1" applyProtection="1">
      <alignment horizontal="center" vertical="distributed"/>
      <protection locked="0"/>
    </xf>
    <xf numFmtId="198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distributed"/>
      <protection locked="0"/>
    </xf>
    <xf numFmtId="198" fontId="2" fillId="0" borderId="2" xfId="0" applyNumberFormat="1" applyFont="1" applyBorder="1" applyAlignment="1" applyProtection="1">
      <alignment horizontal="center" vertical="distributed"/>
      <protection locked="0"/>
    </xf>
    <xf numFmtId="201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198" fontId="11" fillId="0" borderId="3" xfId="10" applyNumberFormat="1" applyFont="1" applyBorder="1" applyAlignment="1" applyProtection="1">
      <alignment horizontal="right" vertical="center"/>
    </xf>
    <xf numFmtId="179" fontId="12" fillId="0" borderId="3" xfId="15" applyNumberFormat="1" applyFont="1" applyFill="1" applyBorder="1" applyAlignment="1" applyProtection="1">
      <alignment horizontal="right" vertical="center"/>
      <protection locked="0"/>
    </xf>
    <xf numFmtId="201" fontId="11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vertical="center" wrapText="1"/>
    </xf>
    <xf numFmtId="198" fontId="11" fillId="2" borderId="3" xfId="0" applyNumberFormat="1" applyFont="1" applyFill="1" applyBorder="1" applyAlignment="1" applyProtection="1">
      <alignment horizontal="right" vertical="center"/>
    </xf>
    <xf numFmtId="198" fontId="12" fillId="0" borderId="3" xfId="10" applyNumberFormat="1" applyFont="1" applyBorder="1" applyAlignment="1" applyProtection="1">
      <alignment horizontal="right" vertical="center"/>
      <protection locked="0"/>
    </xf>
    <xf numFmtId="201" fontId="12" fillId="0" borderId="3" xfId="10" applyNumberFormat="1" applyFont="1" applyBorder="1" applyAlignment="1" applyProtection="1">
      <alignment horizontal="right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201" fontId="12" fillId="0" borderId="3" xfId="10" applyNumberFormat="1" applyFont="1" applyBorder="1" applyAlignment="1" applyProtection="1">
      <alignment horizontal="right" vertical="center"/>
      <protection locked="0"/>
    </xf>
    <xf numFmtId="198" fontId="12" fillId="0" borderId="3" xfId="10" applyNumberFormat="1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189" fontId="12" fillId="0" borderId="3" xfId="10" applyNumberFormat="1" applyFont="1" applyBorder="1" applyAlignment="1" applyProtection="1">
      <alignment horizontal="right" vertical="center"/>
      <protection locked="0"/>
    </xf>
    <xf numFmtId="0" fontId="3" fillId="2" borderId="3" xfId="0" applyNumberFormat="1" applyFont="1" applyFill="1" applyBorder="1" applyAlignment="1" applyProtection="1">
      <alignment vertical="center" wrapText="1"/>
    </xf>
    <xf numFmtId="198" fontId="11" fillId="2" borderId="2" xfId="0" applyNumberFormat="1" applyFont="1" applyFill="1" applyBorder="1" applyAlignment="1" applyProtection="1">
      <alignment horizontal="right" vertical="center"/>
    </xf>
    <xf numFmtId="198" fontId="12" fillId="0" borderId="2" xfId="0" applyNumberFormat="1" applyFont="1" applyBorder="1" applyAlignment="1" applyProtection="1">
      <alignment horizontal="right" vertical="center"/>
      <protection locked="0"/>
    </xf>
    <xf numFmtId="197" fontId="9" fillId="0" borderId="0" xfId="0" applyNumberFormat="1" applyFont="1" applyFill="1" applyBorder="1" applyAlignment="1" applyProtection="1">
      <alignment horizontal="right"/>
      <protection locked="0"/>
    </xf>
    <xf numFmtId="198" fontId="2" fillId="0" borderId="5" xfId="0" applyNumberFormat="1" applyFont="1" applyBorder="1" applyAlignment="1" applyProtection="1">
      <alignment horizontal="center" vertical="center" wrapText="1"/>
      <protection locked="0"/>
    </xf>
    <xf numFmtId="198" fontId="0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Font="1" applyAlignment="1" applyProtection="1">
      <alignment horizontal="center"/>
      <protection locked="0"/>
    </xf>
    <xf numFmtId="182" fontId="11" fillId="0" borderId="3" xfId="10" applyNumberFormat="1" applyFont="1" applyBorder="1" applyAlignment="1" applyProtection="1">
      <alignment horizontal="right" vertical="center"/>
    </xf>
    <xf numFmtId="198" fontId="2" fillId="0" borderId="0" xfId="0" applyNumberFormat="1" applyFont="1" applyAlignment="1" applyProtection="1">
      <alignment horizontal="right"/>
      <protection locked="0"/>
    </xf>
    <xf numFmtId="196" fontId="2" fillId="0" borderId="0" xfId="0" applyNumberFormat="1" applyFont="1" applyAlignment="1" applyProtection="1">
      <alignment horizontal="right"/>
      <protection locked="0"/>
    </xf>
    <xf numFmtId="182" fontId="12" fillId="0" borderId="3" xfId="10" applyNumberFormat="1" applyFont="1" applyBorder="1" applyAlignment="1" applyProtection="1">
      <alignment horizontal="right" vertical="center"/>
    </xf>
    <xf numFmtId="198" fontId="0" fillId="0" borderId="0" xfId="0" applyNumberFormat="1" applyFont="1" applyAlignment="1" applyProtection="1">
      <alignment horizontal="right"/>
      <protection locked="0"/>
    </xf>
    <xf numFmtId="196" fontId="0" fillId="0" borderId="0" xfId="0" applyNumberFormat="1" applyFont="1" applyAlignment="1" applyProtection="1">
      <alignment horizontal="right"/>
      <protection locked="0"/>
    </xf>
  </cellXfs>
  <cellStyles count="1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千位分隔[0]" xfId="6" builtin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日期" xfId="12"/>
    <cellStyle name="Accent2 - 60%" xfId="13"/>
    <cellStyle name="60% - 强调文字颜色 3" xfId="14" builtinId="40"/>
    <cellStyle name="百分比" xfId="15" builtinId="5"/>
    <cellStyle name="已访问的超链接" xfId="16" builtinId="9"/>
    <cellStyle name="注释" xfId="17" builtinId="10"/>
    <cellStyle name="_ET_STYLE_NoName_00__Sheet3" xfId="18"/>
    <cellStyle name="_ET_STYLE_NoName_00__Book1" xfId="19"/>
    <cellStyle name="60% - 强调文字颜色 2" xfId="20" builtinId="36"/>
    <cellStyle name="标题 4" xfId="21" builtinId="19"/>
    <cellStyle name="警告文本" xfId="22" builtinId="11"/>
    <cellStyle name="_ET_STYLE_NoName_00_" xfId="23"/>
    <cellStyle name="标题" xfId="24" builtinId="15"/>
    <cellStyle name="常规 5 2" xfId="25"/>
    <cellStyle name="_Book1_1" xfId="26"/>
    <cellStyle name="解释性文本" xfId="27" builtinId="53"/>
    <cellStyle name="6mal" xfId="28"/>
    <cellStyle name="标题 1" xfId="29" builtinId="16"/>
    <cellStyle name="标题 2" xfId="30" builtinId="17"/>
    <cellStyle name="_20100326高清市院遂宁检察院1080P配置清单26日改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PSChar" xfId="52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_弱电系统设备配置报价清单" xfId="60"/>
    <cellStyle name="60% - 强调文字颜色 6" xfId="61" builtinId="52"/>
    <cellStyle name="_Book1" xfId="62"/>
    <cellStyle name="Accent2 - 20%" xfId="63"/>
    <cellStyle name="_Book1_2" xfId="64"/>
    <cellStyle name="_ET_STYLE_NoName_00__Book1_1" xfId="65"/>
    <cellStyle name="0,0_x000d_&#10;NA_x000d_&#10;" xfId="66"/>
    <cellStyle name="Accent1 - 20%" xfId="67"/>
    <cellStyle name="Accent1" xfId="68"/>
    <cellStyle name="Accent1 - 40%" xfId="69"/>
    <cellStyle name="Accent1 - 60%" xfId="70"/>
    <cellStyle name="Accent2" xfId="71"/>
    <cellStyle name="Accent3" xfId="72"/>
    <cellStyle name="Milliers_!!!GO" xfId="73"/>
    <cellStyle name="Accent3 - 20%" xfId="74"/>
    <cellStyle name="Mon閠aire [0]_!!!GO" xfId="75"/>
    <cellStyle name="Accent3 - 40%" xfId="76"/>
    <cellStyle name="Accent3 - 60%" xfId="77"/>
    <cellStyle name="Accent4" xfId="78"/>
    <cellStyle name="Accent4 - 20%" xfId="79"/>
    <cellStyle name="Accent4 - 40%" xfId="80"/>
    <cellStyle name="捠壿 [0.00]_Region Orders (2)" xfId="81"/>
    <cellStyle name="Accent4 - 60%" xfId="82"/>
    <cellStyle name="Accent5" xfId="83"/>
    <cellStyle name="Accent5 - 20%" xfId="84"/>
    <cellStyle name="Accent5 - 40%" xfId="85"/>
    <cellStyle name="Accent5 - 60%" xfId="86"/>
    <cellStyle name="Accent6" xfId="87"/>
    <cellStyle name="Accent6 - 20%" xfId="88"/>
    <cellStyle name="Accent6 - 40%" xfId="89"/>
    <cellStyle name="Accent6 - 60%" xfId="90"/>
    <cellStyle name="Comma [0]_!!!GO" xfId="91"/>
    <cellStyle name="comma zerodec" xfId="92"/>
    <cellStyle name="Comma_!!!GO" xfId="93"/>
    <cellStyle name="Currency [0]_!!!GO" xfId="94"/>
    <cellStyle name="样式 1" xfId="95"/>
    <cellStyle name="分级显示列_1_Book1" xfId="96"/>
    <cellStyle name="Currency_!!!GO" xfId="97"/>
    <cellStyle name="Currency1" xfId="98"/>
    <cellStyle name="Date" xfId="99"/>
    <cellStyle name="Dollar (zero dec)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oneda [0]_96 Risk" xfId="110"/>
    <cellStyle name="Moneda_96 Risk" xfId="111"/>
    <cellStyle name="Mon閠aire_!!!GO" xfId="112"/>
    <cellStyle name="New Times Roman" xfId="113"/>
    <cellStyle name="no dec" xfId="114"/>
    <cellStyle name="Normal - Style1" xfId="115"/>
    <cellStyle name="Normal_!!!GO" xfId="116"/>
    <cellStyle name="PSInt" xfId="117"/>
    <cellStyle name="per.style" xfId="118"/>
    <cellStyle name="Percent [2]" xfId="119"/>
    <cellStyle name="Percent_!!!GO" xfId="120"/>
    <cellStyle name="Pourcentage_pldt" xfId="121"/>
    <cellStyle name="PSDate" xfId="122"/>
    <cellStyle name="PSDec" xfId="123"/>
    <cellStyle name="PSHeading" xfId="124"/>
    <cellStyle name="PSSpacer" xfId="125"/>
    <cellStyle name="sstot" xfId="126"/>
    <cellStyle name="Standard_AREAS" xfId="127"/>
    <cellStyle name="t" xfId="128"/>
    <cellStyle name="t_HVAC Equipment (3)" xfId="129"/>
    <cellStyle name="捠壿_Region Orders (2)" xfId="130"/>
    <cellStyle name="编号" xfId="131"/>
    <cellStyle name="标题1" xfId="132"/>
    <cellStyle name="表标题" xfId="133"/>
    <cellStyle name="强调 3" xfId="134"/>
    <cellStyle name="部门" xfId="135"/>
    <cellStyle name="差_Book1" xfId="136"/>
    <cellStyle name="超级链接" xfId="137"/>
    <cellStyle name="后继超级链接" xfId="138"/>
    <cellStyle name="分级显示行_1_Book1" xfId="139"/>
    <cellStyle name="好_Book1" xfId="140"/>
    <cellStyle name="借出原因" xfId="141"/>
    <cellStyle name="普通_97-917" xfId="142"/>
    <cellStyle name="千分位[0]_laroux" xfId="143"/>
    <cellStyle name="千分位_97-917" xfId="144"/>
    <cellStyle name="千位[0]_ 方正PC" xfId="145"/>
    <cellStyle name="千位_ 方正PC" xfId="146"/>
    <cellStyle name="强调 1" xfId="147"/>
    <cellStyle name="强调 2" xfId="148"/>
    <cellStyle name="商品名称" xfId="149"/>
    <cellStyle name="数量" xfId="150"/>
    <cellStyle name="昗弨_Pacific Region P&amp;L" xfId="151"/>
    <cellStyle name="寘嬫愗傝 [0.00]_Region Orders (2)" xfId="152"/>
    <cellStyle name="寘嬫愗傝_Region Orders (2)" xfId="1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GridLines="0" showZeros="0" workbookViewId="0">
      <pane xSplit="1" ySplit="4" topLeftCell="B5" activePane="bottomRight" state="frozenSplit"/>
      <selection/>
      <selection pane="topRight"/>
      <selection pane="bottomLeft"/>
      <selection pane="bottomRight" activeCell="L16" sqref="L16"/>
    </sheetView>
  </sheetViews>
  <sheetFormatPr defaultColWidth="9" defaultRowHeight="14.25"/>
  <cols>
    <col min="1" max="1" width="30.625" style="43" customWidth="1"/>
    <col min="2" max="2" width="9.125" style="43" customWidth="1"/>
    <col min="3" max="3" width="12" style="44" customWidth="1"/>
    <col min="4" max="4" width="11.75" style="44" customWidth="1"/>
    <col min="5" max="5" width="12.75" style="44" customWidth="1"/>
    <col min="6" max="6" width="10.125" style="44" customWidth="1"/>
    <col min="7" max="7" width="11.625" style="44" customWidth="1"/>
    <col min="8" max="8" width="11.25" style="45" customWidth="1"/>
    <col min="9" max="9" width="10.75" style="46" customWidth="1"/>
    <col min="10" max="13" width="9" style="44"/>
    <col min="14" max="15" width="9" style="47"/>
    <col min="16" max="16384" width="9" style="43"/>
  </cols>
  <sheetData>
    <row r="1" ht="25.5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25.5" customHeight="1" spans="1:9">
      <c r="A2" s="49"/>
      <c r="B2" s="50"/>
      <c r="C2" s="51"/>
      <c r="D2" s="51"/>
      <c r="E2" s="51"/>
      <c r="F2" s="51"/>
      <c r="G2" s="52"/>
      <c r="H2" s="53" t="s">
        <v>1</v>
      </c>
      <c r="I2" s="79"/>
    </row>
    <row r="3" s="41" customFormat="1" ht="15" customHeight="1" spans="1:15">
      <c r="A3" s="8" t="s">
        <v>2</v>
      </c>
      <c r="B3" s="54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6" t="s">
        <v>9</v>
      </c>
      <c r="I3" s="80"/>
      <c r="J3" s="81"/>
      <c r="K3" s="81"/>
      <c r="L3" s="81"/>
      <c r="M3" s="81"/>
      <c r="N3" s="82"/>
      <c r="O3" s="82"/>
    </row>
    <row r="4" s="41" customFormat="1" ht="15" customHeight="1" spans="1:15">
      <c r="A4" s="10"/>
      <c r="B4" s="57"/>
      <c r="C4" s="58"/>
      <c r="D4" s="58"/>
      <c r="E4" s="58"/>
      <c r="F4" s="58"/>
      <c r="G4" s="58"/>
      <c r="H4" s="59" t="s">
        <v>10</v>
      </c>
      <c r="I4" s="38" t="s">
        <v>11</v>
      </c>
      <c r="J4" s="81"/>
      <c r="K4" s="81"/>
      <c r="L4" s="81"/>
      <c r="M4" s="81"/>
      <c r="N4" s="82"/>
      <c r="O4" s="82"/>
    </row>
    <row r="5" s="42" customFormat="1" ht="21.75" customHeight="1" spans="1:15">
      <c r="A5" s="60" t="s">
        <v>12</v>
      </c>
      <c r="B5" s="61">
        <v>100</v>
      </c>
      <c r="C5" s="62">
        <f>C6+C39</f>
        <v>109580</v>
      </c>
      <c r="D5" s="62">
        <f>D6+D39</f>
        <v>25172</v>
      </c>
      <c r="E5" s="62">
        <f>E6+E39</f>
        <v>102114</v>
      </c>
      <c r="F5" s="63">
        <f>IF(C5&lt;&gt;0,ROUND(E5/C5,4)*100,0)</f>
        <v>93.19</v>
      </c>
      <c r="G5" s="62">
        <f>G6+G39</f>
        <v>91427</v>
      </c>
      <c r="H5" s="64">
        <f>E5-G5</f>
        <v>10687</v>
      </c>
      <c r="I5" s="83">
        <f t="shared" ref="I5:I27" si="0">H5/G5*100</f>
        <v>11.6891071565293</v>
      </c>
      <c r="J5" s="84"/>
      <c r="K5" s="84"/>
      <c r="L5" s="84"/>
      <c r="M5" s="84"/>
      <c r="N5" s="85"/>
      <c r="O5" s="85"/>
    </row>
    <row r="6" s="42" customFormat="1" ht="21.75" customHeight="1" spans="1:15">
      <c r="A6" s="18" t="s">
        <v>13</v>
      </c>
      <c r="B6" s="61">
        <v>200</v>
      </c>
      <c r="C6" s="62">
        <f>C7+C25</f>
        <v>74580</v>
      </c>
      <c r="D6" s="62">
        <f>D7+D25</f>
        <v>5809</v>
      </c>
      <c r="E6" s="62">
        <f>E7+E25</f>
        <v>58042</v>
      </c>
      <c r="F6" s="63">
        <f>IF(C6&lt;&gt;0,ROUND(E6/C6,4)*100,0)</f>
        <v>77.83</v>
      </c>
      <c r="G6" s="62">
        <f>G7+G25</f>
        <v>60738</v>
      </c>
      <c r="H6" s="64">
        <f t="shared" ref="H6:H39" si="1">E6-G6</f>
        <v>-2696</v>
      </c>
      <c r="I6" s="83">
        <f t="shared" si="0"/>
        <v>-4.43873686983437</v>
      </c>
      <c r="J6" s="84"/>
      <c r="K6" s="84"/>
      <c r="L6" s="84"/>
      <c r="M6" s="84"/>
      <c r="N6" s="85"/>
      <c r="O6" s="85"/>
    </row>
    <row r="7" s="42" customFormat="1" ht="21.75" customHeight="1" spans="1:15">
      <c r="A7" s="18" t="s">
        <v>14</v>
      </c>
      <c r="B7" s="61"/>
      <c r="C7" s="62">
        <f>SUM(C8:C24)</f>
        <v>50370</v>
      </c>
      <c r="D7" s="62">
        <f>SUM(D8:D24)</f>
        <v>2651</v>
      </c>
      <c r="E7" s="62">
        <f>SUM(E8:E24)</f>
        <v>32821</v>
      </c>
      <c r="F7" s="63">
        <f>IF(C7&lt;&gt;0,ROUND(E7/C7,4)*100,0)</f>
        <v>65.16</v>
      </c>
      <c r="G7" s="62">
        <f>SUM(G8:G24)</f>
        <v>36881</v>
      </c>
      <c r="H7" s="64">
        <f t="shared" si="1"/>
        <v>-4060</v>
      </c>
      <c r="I7" s="83">
        <f t="shared" si="0"/>
        <v>-11.0083782977685</v>
      </c>
      <c r="J7" s="84"/>
      <c r="K7" s="84"/>
      <c r="L7" s="84"/>
      <c r="M7" s="84"/>
      <c r="N7" s="85"/>
      <c r="O7" s="85"/>
    </row>
    <row r="8" s="7" customFormat="1" ht="21.75" customHeight="1" spans="1:15">
      <c r="A8" s="65" t="s">
        <v>15</v>
      </c>
      <c r="B8" s="61">
        <v>201</v>
      </c>
      <c r="C8" s="66">
        <v>20323</v>
      </c>
      <c r="D8" s="67">
        <v>871</v>
      </c>
      <c r="E8" s="67">
        <v>14271</v>
      </c>
      <c r="F8" s="63">
        <f>IF(C8&lt;&gt;0,ROUND(E8/C8,4)*100,0)</f>
        <v>70.22</v>
      </c>
      <c r="G8" s="67">
        <v>15109</v>
      </c>
      <c r="H8" s="68">
        <f t="shared" si="1"/>
        <v>-838</v>
      </c>
      <c r="I8" s="86">
        <f t="shared" si="0"/>
        <v>-5.54636309484413</v>
      </c>
      <c r="J8" s="87"/>
      <c r="K8" s="87"/>
      <c r="L8" s="87"/>
      <c r="M8" s="87"/>
      <c r="N8" s="88"/>
      <c r="O8" s="88"/>
    </row>
    <row r="9" s="7" customFormat="1" ht="21.75" customHeight="1" spans="1:15">
      <c r="A9" s="65" t="s">
        <v>16</v>
      </c>
      <c r="B9" s="61">
        <v>202</v>
      </c>
      <c r="C9" s="66"/>
      <c r="D9" s="67">
        <v>0</v>
      </c>
      <c r="E9" s="67"/>
      <c r="F9" s="63">
        <f t="shared" ref="F9:F39" si="2">IF(C9&lt;&gt;0,ROUND(E9/C9,4)*100,0)</f>
        <v>0</v>
      </c>
      <c r="G9" s="67"/>
      <c r="H9" s="68">
        <f t="shared" si="1"/>
        <v>0</v>
      </c>
      <c r="I9" s="86"/>
      <c r="J9" s="87"/>
      <c r="K9" s="87"/>
      <c r="L9" s="87"/>
      <c r="M9" s="87"/>
      <c r="N9" s="88"/>
      <c r="O9" s="88"/>
    </row>
    <row r="10" s="7" customFormat="1" ht="21.75" customHeight="1" spans="1:15">
      <c r="A10" s="65" t="s">
        <v>17</v>
      </c>
      <c r="B10" s="61">
        <v>203</v>
      </c>
      <c r="C10" s="66">
        <v>1370</v>
      </c>
      <c r="D10" s="67">
        <v>4</v>
      </c>
      <c r="E10" s="67">
        <v>1824</v>
      </c>
      <c r="F10" s="63">
        <f t="shared" si="2"/>
        <v>133.14</v>
      </c>
      <c r="G10" s="67">
        <v>1084</v>
      </c>
      <c r="H10" s="68">
        <f t="shared" si="1"/>
        <v>740</v>
      </c>
      <c r="I10" s="86">
        <f t="shared" si="0"/>
        <v>68.2656826568266</v>
      </c>
      <c r="J10" s="87"/>
      <c r="K10" s="87"/>
      <c r="L10" s="87"/>
      <c r="M10" s="87"/>
      <c r="N10" s="88"/>
      <c r="O10" s="88"/>
    </row>
    <row r="11" s="7" customFormat="1" ht="21.75" customHeight="1" spans="1:15">
      <c r="A11" s="65" t="s">
        <v>18</v>
      </c>
      <c r="B11" s="61">
        <v>204</v>
      </c>
      <c r="C11" s="66"/>
      <c r="D11" s="67">
        <v>0</v>
      </c>
      <c r="E11" s="67"/>
      <c r="F11" s="63">
        <f t="shared" si="2"/>
        <v>0</v>
      </c>
      <c r="G11" s="67"/>
      <c r="H11" s="68">
        <f t="shared" si="1"/>
        <v>0</v>
      </c>
      <c r="I11" s="86"/>
      <c r="J11" s="87"/>
      <c r="K11" s="87"/>
      <c r="L11" s="87"/>
      <c r="M11" s="87"/>
      <c r="N11" s="88"/>
      <c r="O11" s="88"/>
    </row>
    <row r="12" s="7" customFormat="1" ht="21.75" customHeight="1" spans="1:15">
      <c r="A12" s="65" t="s">
        <v>19</v>
      </c>
      <c r="B12" s="61">
        <v>205</v>
      </c>
      <c r="C12" s="66">
        <v>1500</v>
      </c>
      <c r="D12" s="67">
        <v>56</v>
      </c>
      <c r="E12" s="67">
        <v>799</v>
      </c>
      <c r="F12" s="63">
        <f t="shared" si="2"/>
        <v>53.27</v>
      </c>
      <c r="G12" s="67">
        <v>1129</v>
      </c>
      <c r="H12" s="68">
        <f t="shared" si="1"/>
        <v>-330</v>
      </c>
      <c r="I12" s="86">
        <f t="shared" si="0"/>
        <v>-29.229406554473</v>
      </c>
      <c r="J12" s="87"/>
      <c r="K12" s="87"/>
      <c r="L12" s="87"/>
      <c r="M12" s="87"/>
      <c r="N12" s="88"/>
      <c r="O12" s="88"/>
    </row>
    <row r="13" s="7" customFormat="1" ht="21.75" customHeight="1" spans="1:15">
      <c r="A13" s="65" t="s">
        <v>20</v>
      </c>
      <c r="B13" s="61">
        <v>206</v>
      </c>
      <c r="C13" s="66">
        <v>20</v>
      </c>
      <c r="D13" s="67">
        <v>1</v>
      </c>
      <c r="E13" s="67">
        <v>16</v>
      </c>
      <c r="F13" s="63">
        <f t="shared" si="2"/>
        <v>80</v>
      </c>
      <c r="G13" s="67">
        <v>15</v>
      </c>
      <c r="H13" s="68">
        <f t="shared" si="1"/>
        <v>1</v>
      </c>
      <c r="I13" s="86">
        <f t="shared" si="0"/>
        <v>6.66666666666667</v>
      </c>
      <c r="J13" s="87"/>
      <c r="K13" s="87"/>
      <c r="L13" s="87"/>
      <c r="M13" s="87"/>
      <c r="N13" s="88"/>
      <c r="O13" s="88"/>
    </row>
    <row r="14" s="7" customFormat="1" ht="21.75" customHeight="1" spans="1:15">
      <c r="A14" s="65" t="s">
        <v>21</v>
      </c>
      <c r="B14" s="61">
        <v>208</v>
      </c>
      <c r="C14" s="66">
        <v>7500</v>
      </c>
      <c r="D14" s="67">
        <v>567</v>
      </c>
      <c r="E14" s="67">
        <v>5485</v>
      </c>
      <c r="F14" s="63">
        <f t="shared" si="2"/>
        <v>73.13</v>
      </c>
      <c r="G14" s="67">
        <v>5538</v>
      </c>
      <c r="H14" s="68">
        <f t="shared" si="1"/>
        <v>-53</v>
      </c>
      <c r="I14" s="86">
        <f t="shared" si="0"/>
        <v>-0.957024196460816</v>
      </c>
      <c r="J14" s="87"/>
      <c r="K14" s="87"/>
      <c r="L14" s="87"/>
      <c r="M14" s="87"/>
      <c r="N14" s="88"/>
      <c r="O14" s="88"/>
    </row>
    <row r="15" s="7" customFormat="1" ht="21.75" customHeight="1" spans="1:15">
      <c r="A15" s="65" t="s">
        <v>22</v>
      </c>
      <c r="B15" s="61">
        <v>209</v>
      </c>
      <c r="C15" s="66">
        <v>3120</v>
      </c>
      <c r="D15" s="67">
        <v>59</v>
      </c>
      <c r="E15" s="67">
        <v>2077</v>
      </c>
      <c r="F15" s="63">
        <f t="shared" si="2"/>
        <v>66.57</v>
      </c>
      <c r="G15" s="67">
        <v>2098</v>
      </c>
      <c r="H15" s="68">
        <f t="shared" si="1"/>
        <v>-21</v>
      </c>
      <c r="I15" s="86">
        <f t="shared" si="0"/>
        <v>-1.00095328884652</v>
      </c>
      <c r="J15" s="87"/>
      <c r="K15" s="87"/>
      <c r="L15" s="87"/>
      <c r="M15" s="87"/>
      <c r="N15" s="88"/>
      <c r="O15" s="88"/>
    </row>
    <row r="16" s="7" customFormat="1" ht="21.75" customHeight="1" spans="1:15">
      <c r="A16" s="65" t="s">
        <v>23</v>
      </c>
      <c r="B16" s="61">
        <v>210</v>
      </c>
      <c r="C16" s="66">
        <v>1520</v>
      </c>
      <c r="D16" s="67">
        <v>103</v>
      </c>
      <c r="E16" s="67">
        <v>1157</v>
      </c>
      <c r="F16" s="63">
        <f t="shared" si="2"/>
        <v>76.12</v>
      </c>
      <c r="G16" s="67">
        <v>1010</v>
      </c>
      <c r="H16" s="68">
        <f t="shared" si="1"/>
        <v>147</v>
      </c>
      <c r="I16" s="86">
        <f t="shared" si="0"/>
        <v>14.5544554455446</v>
      </c>
      <c r="J16" s="87"/>
      <c r="K16" s="87"/>
      <c r="L16" s="87"/>
      <c r="M16" s="87"/>
      <c r="N16" s="88"/>
      <c r="O16" s="88"/>
    </row>
    <row r="17" s="7" customFormat="1" ht="21.75" customHeight="1" spans="1:15">
      <c r="A17" s="65" t="s">
        <v>24</v>
      </c>
      <c r="B17" s="61">
        <v>211</v>
      </c>
      <c r="C17" s="66">
        <v>2450</v>
      </c>
      <c r="D17" s="67">
        <v>27</v>
      </c>
      <c r="E17" s="67">
        <v>1143</v>
      </c>
      <c r="F17" s="63">
        <f t="shared" si="2"/>
        <v>46.65</v>
      </c>
      <c r="G17" s="67">
        <v>1686</v>
      </c>
      <c r="H17" s="68">
        <f t="shared" si="1"/>
        <v>-543</v>
      </c>
      <c r="I17" s="86">
        <f t="shared" si="0"/>
        <v>-32.2064056939502</v>
      </c>
      <c r="J17" s="87"/>
      <c r="K17" s="87"/>
      <c r="L17" s="87"/>
      <c r="M17" s="87"/>
      <c r="N17" s="88"/>
      <c r="O17" s="88"/>
    </row>
    <row r="18" s="7" customFormat="1" ht="21.75" customHeight="1" spans="1:15">
      <c r="A18" s="65" t="s">
        <v>25</v>
      </c>
      <c r="B18" s="61">
        <v>212</v>
      </c>
      <c r="C18" s="66">
        <v>3200</v>
      </c>
      <c r="D18" s="67">
        <v>195</v>
      </c>
      <c r="E18" s="67">
        <v>1516</v>
      </c>
      <c r="F18" s="63">
        <f t="shared" si="2"/>
        <v>47.38</v>
      </c>
      <c r="G18" s="67">
        <v>2429</v>
      </c>
      <c r="H18" s="68">
        <f t="shared" si="1"/>
        <v>-913</v>
      </c>
      <c r="I18" s="86">
        <f t="shared" si="0"/>
        <v>-37.587484561548</v>
      </c>
      <c r="J18" s="87"/>
      <c r="K18" s="87"/>
      <c r="L18" s="87"/>
      <c r="M18" s="87"/>
      <c r="N18" s="88"/>
      <c r="O18" s="88"/>
    </row>
    <row r="19" s="7" customFormat="1" ht="21.75" customHeight="1" spans="1:15">
      <c r="A19" s="65" t="s">
        <v>26</v>
      </c>
      <c r="B19" s="61">
        <v>213</v>
      </c>
      <c r="C19" s="66">
        <v>1397</v>
      </c>
      <c r="D19" s="67">
        <v>67</v>
      </c>
      <c r="E19" s="67">
        <v>1086</v>
      </c>
      <c r="F19" s="63">
        <f t="shared" si="2"/>
        <v>77.74</v>
      </c>
      <c r="G19" s="67">
        <v>989</v>
      </c>
      <c r="H19" s="68">
        <f t="shared" si="1"/>
        <v>97</v>
      </c>
      <c r="I19" s="86">
        <f t="shared" si="0"/>
        <v>9.80788675429727</v>
      </c>
      <c r="J19" s="87"/>
      <c r="K19" s="87"/>
      <c r="L19" s="87"/>
      <c r="M19" s="87"/>
      <c r="N19" s="88"/>
      <c r="O19" s="88"/>
    </row>
    <row r="20" s="7" customFormat="1" ht="21.75" customHeight="1" spans="1:15">
      <c r="A20" s="65" t="s">
        <v>27</v>
      </c>
      <c r="B20" s="61">
        <v>214</v>
      </c>
      <c r="C20" s="66">
        <v>500</v>
      </c>
      <c r="D20" s="67">
        <v>0</v>
      </c>
      <c r="E20" s="67">
        <v>153</v>
      </c>
      <c r="F20" s="63">
        <f t="shared" si="2"/>
        <v>30.6</v>
      </c>
      <c r="G20" s="67">
        <v>403</v>
      </c>
      <c r="H20" s="68">
        <f t="shared" si="1"/>
        <v>-250</v>
      </c>
      <c r="I20" s="86"/>
      <c r="J20" s="87"/>
      <c r="K20" s="87"/>
      <c r="L20" s="87"/>
      <c r="M20" s="87"/>
      <c r="N20" s="88"/>
      <c r="O20" s="88"/>
    </row>
    <row r="21" s="7" customFormat="1" ht="21.75" customHeight="1" spans="1:15">
      <c r="A21" s="65" t="s">
        <v>28</v>
      </c>
      <c r="B21" s="61">
        <v>215</v>
      </c>
      <c r="C21" s="66">
        <v>7100</v>
      </c>
      <c r="D21" s="67">
        <v>686</v>
      </c>
      <c r="E21" s="67">
        <v>3189</v>
      </c>
      <c r="F21" s="63">
        <f t="shared" si="2"/>
        <v>44.92</v>
      </c>
      <c r="G21" s="67">
        <v>5100</v>
      </c>
      <c r="H21" s="68">
        <f t="shared" si="1"/>
        <v>-1911</v>
      </c>
      <c r="I21" s="86">
        <f t="shared" si="0"/>
        <v>-37.4705882352941</v>
      </c>
      <c r="J21" s="87"/>
      <c r="K21" s="87"/>
      <c r="L21" s="87"/>
      <c r="M21" s="87"/>
      <c r="N21" s="88"/>
      <c r="O21" s="88"/>
    </row>
    <row r="22" s="7" customFormat="1" ht="21.75" customHeight="1" spans="1:15">
      <c r="A22" s="65" t="s">
        <v>29</v>
      </c>
      <c r="B22" s="61">
        <v>216</v>
      </c>
      <c r="C22" s="66">
        <v>260</v>
      </c>
      <c r="D22" s="67">
        <v>15</v>
      </c>
      <c r="E22" s="67">
        <v>15</v>
      </c>
      <c r="F22" s="63">
        <f t="shared" si="2"/>
        <v>5.77</v>
      </c>
      <c r="G22" s="67">
        <v>217</v>
      </c>
      <c r="H22" s="68">
        <f t="shared" ref="H22:H24" si="3">E22-G22</f>
        <v>-202</v>
      </c>
      <c r="I22" s="86"/>
      <c r="J22" s="87"/>
      <c r="K22" s="87"/>
      <c r="L22" s="87"/>
      <c r="M22" s="87"/>
      <c r="N22" s="88"/>
      <c r="O22" s="88"/>
    </row>
    <row r="23" s="7" customFormat="1" ht="21.75" customHeight="1" spans="1:15">
      <c r="A23" s="65" t="s">
        <v>30</v>
      </c>
      <c r="B23" s="61">
        <v>217</v>
      </c>
      <c r="C23" s="66">
        <v>110</v>
      </c>
      <c r="D23" s="67">
        <v>0</v>
      </c>
      <c r="E23" s="67">
        <v>90</v>
      </c>
      <c r="F23" s="63">
        <f t="shared" si="2"/>
        <v>81.82</v>
      </c>
      <c r="G23" s="67">
        <v>70</v>
      </c>
      <c r="H23" s="68">
        <f t="shared" si="3"/>
        <v>20</v>
      </c>
      <c r="I23" s="86">
        <f t="shared" si="0"/>
        <v>28.5714285714286</v>
      </c>
      <c r="J23" s="87"/>
      <c r="K23" s="87"/>
      <c r="L23" s="87"/>
      <c r="M23" s="87"/>
      <c r="N23" s="88"/>
      <c r="O23" s="88"/>
    </row>
    <row r="24" s="7" customFormat="1" ht="21.75" customHeight="1" spans="1:15">
      <c r="A24" s="65" t="s">
        <v>31</v>
      </c>
      <c r="B24" s="61"/>
      <c r="C24" s="66"/>
      <c r="D24" s="67"/>
      <c r="E24" s="67"/>
      <c r="F24" s="63">
        <f t="shared" si="2"/>
        <v>0</v>
      </c>
      <c r="G24" s="67">
        <v>4</v>
      </c>
      <c r="H24" s="68">
        <f t="shared" si="3"/>
        <v>-4</v>
      </c>
      <c r="I24" s="86">
        <f t="shared" si="0"/>
        <v>-100</v>
      </c>
      <c r="J24" s="87"/>
      <c r="K24" s="87"/>
      <c r="L24" s="87"/>
      <c r="M24" s="87"/>
      <c r="N24" s="88"/>
      <c r="O24" s="88"/>
    </row>
    <row r="25" s="42" customFormat="1" ht="28.5" customHeight="1" spans="1:15">
      <c r="A25" s="18" t="s">
        <v>32</v>
      </c>
      <c r="B25" s="61"/>
      <c r="C25" s="62">
        <f>SUM(C26,C32:C38)</f>
        <v>24210</v>
      </c>
      <c r="D25" s="62">
        <f>SUM(D26,D32:D38)</f>
        <v>3158</v>
      </c>
      <c r="E25" s="62">
        <f>SUM(E26,E32:E38)</f>
        <v>25221</v>
      </c>
      <c r="F25" s="63">
        <f t="shared" si="2"/>
        <v>104.18</v>
      </c>
      <c r="G25" s="21">
        <f>SUM(G26,G32:G38)</f>
        <v>23857</v>
      </c>
      <c r="H25" s="64">
        <f t="shared" si="1"/>
        <v>1364</v>
      </c>
      <c r="I25" s="83">
        <f t="shared" si="0"/>
        <v>5.71739950538626</v>
      </c>
      <c r="J25" s="84"/>
      <c r="K25" s="84"/>
      <c r="L25" s="84"/>
      <c r="M25" s="84"/>
      <c r="N25" s="85"/>
      <c r="O25" s="85"/>
    </row>
    <row r="26" s="7" customFormat="1" ht="28.5" customHeight="1" spans="1:15">
      <c r="A26" s="65" t="s">
        <v>33</v>
      </c>
      <c r="B26" s="61">
        <v>218</v>
      </c>
      <c r="C26" s="66">
        <f>SUM(C27:C31)</f>
        <v>1400</v>
      </c>
      <c r="D26" s="66">
        <f t="shared" ref="D26:E26" si="4">SUM(D27:D31)</f>
        <v>91</v>
      </c>
      <c r="E26" s="66">
        <f t="shared" si="4"/>
        <v>894</v>
      </c>
      <c r="F26" s="63">
        <f t="shared" si="2"/>
        <v>63.86</v>
      </c>
      <c r="G26" s="67">
        <f>SUM(G27:G31)</f>
        <v>976</v>
      </c>
      <c r="H26" s="68">
        <f t="shared" si="1"/>
        <v>-82</v>
      </c>
      <c r="I26" s="86">
        <f t="shared" si="0"/>
        <v>-8.40163934426229</v>
      </c>
      <c r="J26" s="87"/>
      <c r="K26" s="87"/>
      <c r="L26" s="87"/>
      <c r="M26" s="87"/>
      <c r="N26" s="88"/>
      <c r="O26" s="88"/>
    </row>
    <row r="27" s="7" customFormat="1" ht="28.5" customHeight="1" spans="1:15">
      <c r="A27" s="69" t="s">
        <v>34</v>
      </c>
      <c r="B27" s="70">
        <v>159</v>
      </c>
      <c r="C27" s="66">
        <v>1300</v>
      </c>
      <c r="D27" s="67">
        <v>86</v>
      </c>
      <c r="E27" s="67">
        <v>881</v>
      </c>
      <c r="F27" s="63">
        <f t="shared" si="2"/>
        <v>67.77</v>
      </c>
      <c r="G27" s="67">
        <v>919</v>
      </c>
      <c r="H27" s="68">
        <f t="shared" si="1"/>
        <v>-38</v>
      </c>
      <c r="I27" s="86">
        <f t="shared" si="0"/>
        <v>-4.13492927094668</v>
      </c>
      <c r="J27" s="87"/>
      <c r="K27" s="87"/>
      <c r="L27" s="87"/>
      <c r="M27" s="87"/>
      <c r="N27" s="88"/>
      <c r="O27" s="88"/>
    </row>
    <row r="28" s="7" customFormat="1" ht="28.5" customHeight="1" spans="1:15">
      <c r="A28" s="71" t="s">
        <v>35</v>
      </c>
      <c r="B28" s="70"/>
      <c r="C28" s="66">
        <v>100</v>
      </c>
      <c r="D28" s="67">
        <v>5</v>
      </c>
      <c r="E28" s="67">
        <v>13</v>
      </c>
      <c r="F28" s="63">
        <f t="shared" si="2"/>
        <v>13</v>
      </c>
      <c r="G28" s="67">
        <v>57</v>
      </c>
      <c r="H28" s="68">
        <f t="shared" si="1"/>
        <v>-44</v>
      </c>
      <c r="I28" s="86">
        <f t="shared" ref="I28:I39" si="5">H28/G28*100</f>
        <v>-77.1929824561403</v>
      </c>
      <c r="J28" s="87"/>
      <c r="K28" s="87"/>
      <c r="L28" s="87"/>
      <c r="M28" s="87"/>
      <c r="N28" s="88"/>
      <c r="O28" s="88"/>
    </row>
    <row r="29" s="7" customFormat="1" ht="28.5" customHeight="1" spans="1:15">
      <c r="A29" s="69" t="s">
        <v>36</v>
      </c>
      <c r="B29" s="70"/>
      <c r="C29" s="66"/>
      <c r="D29" s="67">
        <v>0</v>
      </c>
      <c r="E29" s="67"/>
      <c r="F29" s="63">
        <f t="shared" si="2"/>
        <v>0</v>
      </c>
      <c r="G29" s="67"/>
      <c r="H29" s="68">
        <f t="shared" si="1"/>
        <v>0</v>
      </c>
      <c r="I29" s="86"/>
      <c r="J29" s="87"/>
      <c r="K29" s="87"/>
      <c r="L29" s="87"/>
      <c r="M29" s="87"/>
      <c r="N29" s="88"/>
      <c r="O29" s="88"/>
    </row>
    <row r="30" s="7" customFormat="1" ht="28.5" customHeight="1" spans="1:15">
      <c r="A30" s="69" t="s">
        <v>37</v>
      </c>
      <c r="B30" s="70"/>
      <c r="C30" s="66"/>
      <c r="D30" s="67">
        <v>0</v>
      </c>
      <c r="E30" s="67"/>
      <c r="F30" s="63">
        <f t="shared" si="2"/>
        <v>0</v>
      </c>
      <c r="G30" s="67"/>
      <c r="H30" s="68">
        <f t="shared" si="1"/>
        <v>0</v>
      </c>
      <c r="I30" s="86"/>
      <c r="J30" s="87"/>
      <c r="K30" s="87"/>
      <c r="L30" s="87"/>
      <c r="M30" s="87"/>
      <c r="N30" s="88"/>
      <c r="O30" s="88"/>
    </row>
    <row r="31" s="7" customFormat="1" ht="28.5" customHeight="1" spans="1:15">
      <c r="A31" s="71" t="s">
        <v>38</v>
      </c>
      <c r="B31" s="70"/>
      <c r="C31" s="66"/>
      <c r="D31" s="67">
        <v>0</v>
      </c>
      <c r="E31" s="67"/>
      <c r="F31" s="63">
        <f t="shared" si="2"/>
        <v>0</v>
      </c>
      <c r="G31" s="67"/>
      <c r="H31" s="68">
        <f t="shared" si="1"/>
        <v>0</v>
      </c>
      <c r="I31" s="86"/>
      <c r="J31" s="87"/>
      <c r="K31" s="87"/>
      <c r="L31" s="87"/>
      <c r="M31" s="87"/>
      <c r="N31" s="88"/>
      <c r="O31" s="88"/>
    </row>
    <row r="32" s="7" customFormat="1" ht="28.5" customHeight="1" spans="1:15">
      <c r="A32" s="65" t="s">
        <v>39</v>
      </c>
      <c r="B32" s="61">
        <v>219</v>
      </c>
      <c r="C32" s="66">
        <v>760</v>
      </c>
      <c r="D32" s="67">
        <v>3001</v>
      </c>
      <c r="E32" s="72">
        <v>3348</v>
      </c>
      <c r="F32" s="63">
        <f t="shared" si="2"/>
        <v>440.53</v>
      </c>
      <c r="G32" s="72">
        <v>3686</v>
      </c>
      <c r="H32" s="68">
        <f t="shared" si="1"/>
        <v>-338</v>
      </c>
      <c r="I32" s="86"/>
      <c r="J32" s="87"/>
      <c r="K32" s="87"/>
      <c r="L32" s="87"/>
      <c r="M32" s="87"/>
      <c r="N32" s="88"/>
      <c r="O32" s="88"/>
    </row>
    <row r="33" s="7" customFormat="1" ht="28.5" customHeight="1" spans="1:15">
      <c r="A33" s="65" t="s">
        <v>40</v>
      </c>
      <c r="B33" s="61">
        <v>220</v>
      </c>
      <c r="C33" s="66">
        <v>600</v>
      </c>
      <c r="D33" s="67">
        <v>51</v>
      </c>
      <c r="E33" s="73">
        <v>104</v>
      </c>
      <c r="F33" s="63">
        <f t="shared" si="2"/>
        <v>17.33</v>
      </c>
      <c r="G33" s="73">
        <v>1518</v>
      </c>
      <c r="H33" s="68">
        <f t="shared" si="1"/>
        <v>-1414</v>
      </c>
      <c r="I33" s="86">
        <f t="shared" si="5"/>
        <v>-93.1488801054018</v>
      </c>
      <c r="J33" s="87"/>
      <c r="K33" s="87"/>
      <c r="L33" s="87"/>
      <c r="M33" s="87"/>
      <c r="N33" s="88"/>
      <c r="O33" s="88"/>
    </row>
    <row r="34" s="7" customFormat="1" ht="28.5" customHeight="1" spans="1:15">
      <c r="A34" s="65" t="s">
        <v>41</v>
      </c>
      <c r="B34" s="61">
        <v>221</v>
      </c>
      <c r="C34" s="66"/>
      <c r="D34" s="67">
        <v>18299</v>
      </c>
      <c r="E34" s="73">
        <v>18299</v>
      </c>
      <c r="F34" s="63">
        <f t="shared" si="2"/>
        <v>0</v>
      </c>
      <c r="G34" s="73"/>
      <c r="H34" s="68">
        <f t="shared" si="1"/>
        <v>18299</v>
      </c>
      <c r="I34" s="86"/>
      <c r="J34" s="87"/>
      <c r="K34" s="87"/>
      <c r="L34" s="87"/>
      <c r="M34" s="87"/>
      <c r="N34" s="88"/>
      <c r="O34" s="88"/>
    </row>
    <row r="35" s="7" customFormat="1" ht="28.5" customHeight="1" spans="1:15">
      <c r="A35" s="74" t="s">
        <v>42</v>
      </c>
      <c r="B35" s="61">
        <v>222</v>
      </c>
      <c r="C35" s="66">
        <v>21100</v>
      </c>
      <c r="D35" s="75">
        <v>-18289</v>
      </c>
      <c r="E35" s="67">
        <v>741</v>
      </c>
      <c r="F35" s="63">
        <f t="shared" si="2"/>
        <v>3.51</v>
      </c>
      <c r="G35" s="67">
        <v>16700</v>
      </c>
      <c r="H35" s="68">
        <f t="shared" si="1"/>
        <v>-15959</v>
      </c>
      <c r="I35" s="86">
        <f t="shared" si="5"/>
        <v>-95.562874251497</v>
      </c>
      <c r="J35" s="87"/>
      <c r="K35" s="87"/>
      <c r="L35" s="87"/>
      <c r="M35" s="87"/>
      <c r="N35" s="88"/>
      <c r="O35" s="88"/>
    </row>
    <row r="36" s="7" customFormat="1" ht="28.5" customHeight="1" spans="1:15">
      <c r="A36" s="65" t="s">
        <v>43</v>
      </c>
      <c r="B36" s="61"/>
      <c r="C36" s="66"/>
      <c r="D36" s="67">
        <v>2</v>
      </c>
      <c r="E36" s="67">
        <v>4</v>
      </c>
      <c r="F36" s="63"/>
      <c r="G36" s="67">
        <v>23</v>
      </c>
      <c r="H36" s="68"/>
      <c r="I36" s="86">
        <f t="shared" si="5"/>
        <v>0</v>
      </c>
      <c r="J36" s="87"/>
      <c r="K36" s="87"/>
      <c r="L36" s="87"/>
      <c r="M36" s="87"/>
      <c r="N36" s="88"/>
      <c r="O36" s="88"/>
    </row>
    <row r="37" s="7" customFormat="1" ht="28.5" customHeight="1" spans="1:15">
      <c r="A37" s="65" t="s">
        <v>44</v>
      </c>
      <c r="B37" s="61"/>
      <c r="C37" s="66">
        <v>350</v>
      </c>
      <c r="D37" s="67">
        <v>0</v>
      </c>
      <c r="E37" s="67">
        <v>437</v>
      </c>
      <c r="F37" s="63">
        <f t="shared" si="2"/>
        <v>124.86</v>
      </c>
      <c r="G37" s="67">
        <v>300</v>
      </c>
      <c r="H37" s="68">
        <f t="shared" si="1"/>
        <v>137</v>
      </c>
      <c r="I37" s="86">
        <f t="shared" si="5"/>
        <v>45.6666666666667</v>
      </c>
      <c r="J37" s="87"/>
      <c r="K37" s="87"/>
      <c r="L37" s="87"/>
      <c r="M37" s="87"/>
      <c r="N37" s="88"/>
      <c r="O37" s="88"/>
    </row>
    <row r="38" s="7" customFormat="1" ht="28.5" customHeight="1" spans="1:15">
      <c r="A38" s="65" t="s">
        <v>45</v>
      </c>
      <c r="B38" s="61">
        <v>223</v>
      </c>
      <c r="C38" s="66"/>
      <c r="D38" s="67">
        <v>3</v>
      </c>
      <c r="E38" s="67">
        <v>1394</v>
      </c>
      <c r="F38" s="63">
        <f t="shared" si="2"/>
        <v>0</v>
      </c>
      <c r="G38" s="67">
        <v>654</v>
      </c>
      <c r="H38" s="68">
        <f t="shared" si="1"/>
        <v>740</v>
      </c>
      <c r="I38" s="86">
        <f t="shared" si="5"/>
        <v>113.149847094801</v>
      </c>
      <c r="J38" s="87"/>
      <c r="K38" s="87"/>
      <c r="L38" s="87"/>
      <c r="M38" s="87"/>
      <c r="N38" s="88"/>
      <c r="O38" s="88"/>
    </row>
    <row r="39" s="7" customFormat="1" ht="28.5" customHeight="1" spans="1:15">
      <c r="A39" s="76" t="s">
        <v>46</v>
      </c>
      <c r="B39" s="70">
        <v>300</v>
      </c>
      <c r="C39" s="77">
        <v>35000</v>
      </c>
      <c r="D39" s="67">
        <v>19363</v>
      </c>
      <c r="E39" s="78">
        <v>44072</v>
      </c>
      <c r="F39" s="63">
        <f t="shared" si="2"/>
        <v>125.92</v>
      </c>
      <c r="G39" s="78">
        <v>30689</v>
      </c>
      <c r="H39" s="68">
        <f t="shared" si="1"/>
        <v>13383</v>
      </c>
      <c r="I39" s="86">
        <f t="shared" si="5"/>
        <v>43.6084590569911</v>
      </c>
      <c r="J39" s="87"/>
      <c r="K39" s="87"/>
      <c r="L39" s="87"/>
      <c r="M39" s="87"/>
      <c r="N39" s="88"/>
      <c r="O39" s="88"/>
    </row>
  </sheetData>
  <mergeCells count="9">
    <mergeCell ref="A1:I1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88" right="0.61" top="0.42" bottom="0.433070866141732" header="0.31496062992126" footer="0.31496062992126"/>
  <pageSetup paperSize="9" firstPageNumber="5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1"/>
  <sheetViews>
    <sheetView showGridLines="0" showZeros="0" tabSelected="1" workbookViewId="0">
      <pane xSplit="1" ySplit="4" topLeftCell="B5" activePane="bottomRight" state="frozenSplit"/>
      <selection/>
      <selection pane="topRight"/>
      <selection pane="bottomLeft"/>
      <selection pane="bottomRight" activeCell="L21" sqref="L21"/>
    </sheetView>
  </sheetViews>
  <sheetFormatPr defaultColWidth="9" defaultRowHeight="14.25"/>
  <cols>
    <col min="1" max="1" width="28.625" style="2" customWidth="1"/>
    <col min="2" max="2" width="6" style="2" customWidth="1"/>
    <col min="3" max="4" width="11.625" style="3" customWidth="1"/>
    <col min="5" max="5" width="12" style="4" customWidth="1"/>
    <col min="6" max="6" width="12.5" style="3" customWidth="1"/>
    <col min="7" max="7" width="10.375" style="3" customWidth="1"/>
    <col min="8" max="8" width="11.625" style="4" customWidth="1"/>
    <col min="9" max="9" width="11.75" style="3" customWidth="1"/>
    <col min="10" max="10" width="10.625" style="5" customWidth="1"/>
    <col min="11" max="16384" width="9" style="2"/>
  </cols>
  <sheetData>
    <row r="1" ht="24" customHeight="1" spans="1:10">
      <c r="A1" s="6" t="s">
        <v>47</v>
      </c>
      <c r="B1" s="6"/>
      <c r="C1" s="6"/>
      <c r="D1" s="6"/>
      <c r="E1" s="6"/>
      <c r="F1" s="6"/>
      <c r="G1" s="6"/>
      <c r="H1" s="6"/>
      <c r="I1" s="6"/>
      <c r="J1" s="6"/>
    </row>
    <row r="2" ht="20.1" customHeight="1" spans="1:9">
      <c r="A2" s="7"/>
      <c r="B2" s="7"/>
      <c r="I2" s="34" t="s">
        <v>48</v>
      </c>
    </row>
    <row r="3" s="1" customFormat="1" ht="19.5" customHeight="1" spans="1:10">
      <c r="A3" s="8" t="s">
        <v>2</v>
      </c>
      <c r="B3" s="8" t="s">
        <v>3</v>
      </c>
      <c r="C3" s="8" t="s">
        <v>49</v>
      </c>
      <c r="D3" s="8" t="s">
        <v>50</v>
      </c>
      <c r="E3" s="9" t="s">
        <v>51</v>
      </c>
      <c r="F3" s="8" t="s">
        <v>52</v>
      </c>
      <c r="G3" s="8" t="s">
        <v>7</v>
      </c>
      <c r="H3" s="9" t="s">
        <v>8</v>
      </c>
      <c r="I3" s="35" t="s">
        <v>9</v>
      </c>
      <c r="J3" s="36"/>
    </row>
    <row r="4" s="1" customFormat="1" ht="19.5" customHeight="1" spans="1:10">
      <c r="A4" s="10"/>
      <c r="B4" s="11"/>
      <c r="C4" s="10"/>
      <c r="D4" s="10"/>
      <c r="E4" s="12"/>
      <c r="F4" s="10"/>
      <c r="G4" s="10"/>
      <c r="H4" s="12"/>
      <c r="I4" s="37" t="s">
        <v>10</v>
      </c>
      <c r="J4" s="38" t="s">
        <v>11</v>
      </c>
    </row>
    <row r="5" ht="17.25" customHeight="1" spans="1:10">
      <c r="A5" s="13" t="s">
        <v>53</v>
      </c>
      <c r="B5" s="14">
        <v>500</v>
      </c>
      <c r="C5" s="15">
        <f>C6+C30</f>
        <v>107500</v>
      </c>
      <c r="D5" s="15">
        <f>D6+D30</f>
        <v>0</v>
      </c>
      <c r="E5" s="16">
        <f>E6+E30</f>
        <v>20905</v>
      </c>
      <c r="F5" s="16">
        <f>F6+F30</f>
        <v>121083</v>
      </c>
      <c r="G5" s="17">
        <f>IF(C5&lt;&gt;0,ROUND(F5/C5,4)*100,0)</f>
        <v>112.64</v>
      </c>
      <c r="H5" s="16">
        <f>H6+H30</f>
        <v>164853</v>
      </c>
      <c r="I5" s="32">
        <f t="shared" ref="I5:I30" si="0">F5-H5</f>
        <v>-43770</v>
      </c>
      <c r="J5" s="39">
        <f>I5/H5*100</f>
        <v>-26.5509271896781</v>
      </c>
    </row>
    <row r="6" ht="17.25" customHeight="1" spans="1:10">
      <c r="A6" s="18" t="s">
        <v>54</v>
      </c>
      <c r="B6" s="14">
        <v>600</v>
      </c>
      <c r="C6" s="19">
        <f>SUM(C7:C29)</f>
        <v>76249</v>
      </c>
      <c r="D6" s="19">
        <f t="shared" ref="D6:F6" si="1">SUM(D7:D29)</f>
        <v>0</v>
      </c>
      <c r="E6" s="19">
        <f t="shared" si="1"/>
        <v>9005</v>
      </c>
      <c r="F6" s="19">
        <f t="shared" si="1"/>
        <v>61061</v>
      </c>
      <c r="G6" s="20">
        <f>IF(C6&lt;&gt;0,ROUND(F6/C6,4)*100,0)</f>
        <v>80.08</v>
      </c>
      <c r="H6" s="21">
        <f>SUM(H7:H29)</f>
        <v>59440</v>
      </c>
      <c r="I6" s="19">
        <f t="shared" si="0"/>
        <v>1621</v>
      </c>
      <c r="J6" s="40">
        <f>I6/H6*100</f>
        <v>2.7271197846568</v>
      </c>
    </row>
    <row r="7" ht="17.25" customHeight="1" spans="1:10">
      <c r="A7" s="22" t="s">
        <v>55</v>
      </c>
      <c r="B7" s="14">
        <v>601</v>
      </c>
      <c r="C7" s="23">
        <v>6651</v>
      </c>
      <c r="D7" s="23"/>
      <c r="E7" s="24">
        <v>720</v>
      </c>
      <c r="F7" s="24">
        <v>3882</v>
      </c>
      <c r="G7" s="17">
        <f>IF(C7&lt;&gt;0,ROUND(F7/C7,4)*100,0)</f>
        <v>58.37</v>
      </c>
      <c r="H7" s="23">
        <v>4161</v>
      </c>
      <c r="I7" s="32">
        <f t="shared" si="0"/>
        <v>-279</v>
      </c>
      <c r="J7" s="39">
        <f t="shared" ref="J7:J30" si="2">I7/H7*100</f>
        <v>-6.70511896178803</v>
      </c>
    </row>
    <row r="8" ht="17.25" customHeight="1" spans="1:10">
      <c r="A8" s="25" t="s">
        <v>56</v>
      </c>
      <c r="B8" s="26">
        <v>602</v>
      </c>
      <c r="C8" s="27"/>
      <c r="D8" s="27"/>
      <c r="E8" s="24">
        <v>0</v>
      </c>
      <c r="F8" s="24"/>
      <c r="G8" s="17">
        <f t="shared" ref="G8:G30" si="3">IF(C8&lt;&gt;0,ROUND(F8/C8,4)*100,0)</f>
        <v>0</v>
      </c>
      <c r="H8" s="27"/>
      <c r="I8" s="32">
        <f t="shared" si="0"/>
        <v>0</v>
      </c>
      <c r="J8" s="39"/>
    </row>
    <row r="9" ht="17.25" customHeight="1" spans="1:10">
      <c r="A9" s="25" t="s">
        <v>57</v>
      </c>
      <c r="B9" s="26">
        <v>603</v>
      </c>
      <c r="C9" s="23"/>
      <c r="D9" s="28"/>
      <c r="E9" s="24">
        <v>0</v>
      </c>
      <c r="F9" s="29"/>
      <c r="G9" s="17">
        <f t="shared" si="3"/>
        <v>0</v>
      </c>
      <c r="H9" s="23">
        <v>10</v>
      </c>
      <c r="I9" s="32">
        <f t="shared" si="0"/>
        <v>-10</v>
      </c>
      <c r="J9" s="39"/>
    </row>
    <row r="10" ht="17.25" customHeight="1" spans="1:10">
      <c r="A10" s="22" t="s">
        <v>58</v>
      </c>
      <c r="B10" s="26">
        <v>604</v>
      </c>
      <c r="C10" s="23">
        <v>2100</v>
      </c>
      <c r="D10" s="23"/>
      <c r="E10" s="24">
        <v>225</v>
      </c>
      <c r="F10" s="24">
        <v>1171</v>
      </c>
      <c r="G10" s="17">
        <f t="shared" si="3"/>
        <v>55.76</v>
      </c>
      <c r="H10" s="23">
        <v>1575</v>
      </c>
      <c r="I10" s="32">
        <f t="shared" si="0"/>
        <v>-404</v>
      </c>
      <c r="J10" s="39">
        <f t="shared" si="2"/>
        <v>-25.6507936507937</v>
      </c>
    </row>
    <row r="11" ht="17.25" customHeight="1" spans="1:10">
      <c r="A11" s="22" t="s">
        <v>59</v>
      </c>
      <c r="B11" s="26">
        <v>605</v>
      </c>
      <c r="C11" s="23">
        <v>8530</v>
      </c>
      <c r="D11" s="23"/>
      <c r="E11" s="24">
        <v>3596</v>
      </c>
      <c r="F11" s="24">
        <v>8313</v>
      </c>
      <c r="G11" s="17">
        <f t="shared" si="3"/>
        <v>97.46</v>
      </c>
      <c r="H11" s="23">
        <v>8654</v>
      </c>
      <c r="I11" s="32">
        <f t="shared" si="0"/>
        <v>-341</v>
      </c>
      <c r="J11" s="39">
        <f t="shared" si="2"/>
        <v>-3.94037439334412</v>
      </c>
    </row>
    <row r="12" ht="17.25" customHeight="1" spans="1:10">
      <c r="A12" s="22" t="s">
        <v>60</v>
      </c>
      <c r="B12" s="26">
        <v>606</v>
      </c>
      <c r="C12" s="23">
        <v>2275</v>
      </c>
      <c r="D12" s="23"/>
      <c r="E12" s="24">
        <v>13</v>
      </c>
      <c r="F12" s="24">
        <v>78</v>
      </c>
      <c r="G12" s="17">
        <f t="shared" si="3"/>
        <v>3.43</v>
      </c>
      <c r="H12" s="23">
        <v>996</v>
      </c>
      <c r="I12" s="32">
        <f t="shared" si="0"/>
        <v>-918</v>
      </c>
      <c r="J12" s="39">
        <f t="shared" si="2"/>
        <v>-92.1686746987952</v>
      </c>
    </row>
    <row r="13" ht="17.25" customHeight="1" spans="1:10">
      <c r="A13" s="25" t="s">
        <v>61</v>
      </c>
      <c r="B13" s="26">
        <v>607</v>
      </c>
      <c r="C13" s="23">
        <v>778</v>
      </c>
      <c r="D13" s="23"/>
      <c r="E13" s="24">
        <v>51</v>
      </c>
      <c r="F13" s="29">
        <v>173</v>
      </c>
      <c r="G13" s="17">
        <f t="shared" si="3"/>
        <v>22.24</v>
      </c>
      <c r="H13" s="23">
        <v>628</v>
      </c>
      <c r="I13" s="32">
        <f t="shared" si="0"/>
        <v>-455</v>
      </c>
      <c r="J13" s="39">
        <f t="shared" si="2"/>
        <v>-72.4522292993631</v>
      </c>
    </row>
    <row r="14" ht="17.25" customHeight="1" spans="1:10">
      <c r="A14" s="22" t="s">
        <v>62</v>
      </c>
      <c r="B14" s="26">
        <v>608</v>
      </c>
      <c r="C14" s="23">
        <v>2545</v>
      </c>
      <c r="D14" s="23"/>
      <c r="E14" s="24">
        <v>176</v>
      </c>
      <c r="F14" s="29">
        <v>1469</v>
      </c>
      <c r="G14" s="17">
        <f t="shared" si="3"/>
        <v>57.72</v>
      </c>
      <c r="H14" s="23">
        <v>1748</v>
      </c>
      <c r="I14" s="32">
        <f t="shared" si="0"/>
        <v>-279</v>
      </c>
      <c r="J14" s="39">
        <f t="shared" si="2"/>
        <v>-15.9610983981693</v>
      </c>
    </row>
    <row r="15" ht="17.25" customHeight="1" spans="1:10">
      <c r="A15" s="25" t="s">
        <v>63</v>
      </c>
      <c r="B15" s="26">
        <v>609</v>
      </c>
      <c r="C15" s="23">
        <v>1132</v>
      </c>
      <c r="D15" s="23"/>
      <c r="E15" s="24">
        <v>239</v>
      </c>
      <c r="F15" s="24">
        <v>992</v>
      </c>
      <c r="G15" s="17">
        <f t="shared" si="3"/>
        <v>87.63</v>
      </c>
      <c r="H15" s="23">
        <v>894</v>
      </c>
      <c r="I15" s="32">
        <f t="shared" si="0"/>
        <v>98</v>
      </c>
      <c r="J15" s="39">
        <f t="shared" si="2"/>
        <v>10.9619686800895</v>
      </c>
    </row>
    <row r="16" ht="17.25" customHeight="1" spans="1:10">
      <c r="A16" s="25" t="s">
        <v>64</v>
      </c>
      <c r="B16" s="26">
        <v>610</v>
      </c>
      <c r="C16" s="23">
        <v>1609</v>
      </c>
      <c r="D16" s="23"/>
      <c r="E16" s="24">
        <v>300</v>
      </c>
      <c r="F16" s="24">
        <v>782</v>
      </c>
      <c r="G16" s="17">
        <f t="shared" si="3"/>
        <v>48.6</v>
      </c>
      <c r="H16" s="23">
        <v>373</v>
      </c>
      <c r="I16" s="32">
        <f t="shared" si="0"/>
        <v>409</v>
      </c>
      <c r="J16" s="39">
        <f t="shared" si="2"/>
        <v>109.651474530831</v>
      </c>
    </row>
    <row r="17" ht="17.25" customHeight="1" spans="1:10">
      <c r="A17" s="22" t="s">
        <v>65</v>
      </c>
      <c r="B17" s="26">
        <v>611</v>
      </c>
      <c r="C17" s="23">
        <v>38190</v>
      </c>
      <c r="D17" s="23"/>
      <c r="E17" s="24">
        <v>505</v>
      </c>
      <c r="F17" s="24">
        <v>11214</v>
      </c>
      <c r="G17" s="17">
        <f t="shared" si="3"/>
        <v>29.36</v>
      </c>
      <c r="H17" s="23">
        <v>34418</v>
      </c>
      <c r="I17" s="32">
        <f t="shared" si="0"/>
        <v>-23204</v>
      </c>
      <c r="J17" s="39">
        <f t="shared" si="2"/>
        <v>-67.4182114010111</v>
      </c>
    </row>
    <row r="18" ht="17.25" customHeight="1" spans="1:10">
      <c r="A18" s="22" t="s">
        <v>66</v>
      </c>
      <c r="B18" s="26">
        <v>612</v>
      </c>
      <c r="C18" s="23">
        <v>2510</v>
      </c>
      <c r="D18" s="23"/>
      <c r="E18" s="24">
        <v>254</v>
      </c>
      <c r="F18" s="29">
        <v>1793</v>
      </c>
      <c r="G18" s="17">
        <f t="shared" si="3"/>
        <v>71.43</v>
      </c>
      <c r="H18" s="23">
        <v>1398</v>
      </c>
      <c r="I18" s="32">
        <f t="shared" si="0"/>
        <v>395</v>
      </c>
      <c r="J18" s="39">
        <f t="shared" si="2"/>
        <v>28.2546494992847</v>
      </c>
    </row>
    <row r="19" ht="17.25" customHeight="1" spans="1:10">
      <c r="A19" s="25" t="s">
        <v>67</v>
      </c>
      <c r="B19" s="26">
        <v>613</v>
      </c>
      <c r="C19" s="23">
        <v>400</v>
      </c>
      <c r="D19" s="23"/>
      <c r="E19" s="24">
        <v>0</v>
      </c>
      <c r="F19" s="24">
        <v>151</v>
      </c>
      <c r="G19" s="17">
        <f t="shared" si="3"/>
        <v>37.75</v>
      </c>
      <c r="H19" s="23">
        <v>289</v>
      </c>
      <c r="I19" s="32">
        <f t="shared" si="0"/>
        <v>-138</v>
      </c>
      <c r="J19" s="39"/>
    </row>
    <row r="20" ht="17.25" customHeight="1" spans="1:10">
      <c r="A20" s="30" t="s">
        <v>68</v>
      </c>
      <c r="B20" s="26">
        <v>614</v>
      </c>
      <c r="C20" s="23">
        <v>7685</v>
      </c>
      <c r="D20" s="23"/>
      <c r="E20" s="24">
        <v>211</v>
      </c>
      <c r="F20" s="24">
        <v>8736</v>
      </c>
      <c r="G20" s="17">
        <f t="shared" si="3"/>
        <v>113.68</v>
      </c>
      <c r="H20" s="23">
        <v>3166</v>
      </c>
      <c r="I20" s="32">
        <f t="shared" si="0"/>
        <v>5570</v>
      </c>
      <c r="J20" s="39">
        <f t="shared" si="2"/>
        <v>175.93177511055</v>
      </c>
    </row>
    <row r="21" ht="17.25" customHeight="1" spans="1:10">
      <c r="A21" s="30" t="s">
        <v>69</v>
      </c>
      <c r="B21" s="26">
        <v>615</v>
      </c>
      <c r="C21" s="23">
        <v>110</v>
      </c>
      <c r="D21" s="23"/>
      <c r="E21" s="24">
        <v>0</v>
      </c>
      <c r="F21" s="24">
        <v>276</v>
      </c>
      <c r="G21" s="17">
        <f t="shared" si="3"/>
        <v>250.91</v>
      </c>
      <c r="H21" s="23">
        <v>25</v>
      </c>
      <c r="I21" s="32">
        <f t="shared" si="0"/>
        <v>251</v>
      </c>
      <c r="J21" s="39"/>
    </row>
    <row r="22" ht="17.25" customHeight="1" spans="1:10">
      <c r="A22" s="30" t="s">
        <v>70</v>
      </c>
      <c r="B22" s="26">
        <v>616</v>
      </c>
      <c r="C22" s="23"/>
      <c r="D22" s="23"/>
      <c r="E22" s="24">
        <v>0</v>
      </c>
      <c r="F22" s="24"/>
      <c r="G22" s="17">
        <f t="shared" si="3"/>
        <v>0</v>
      </c>
      <c r="H22" s="23">
        <v>15</v>
      </c>
      <c r="I22" s="32">
        <f t="shared" si="0"/>
        <v>-15</v>
      </c>
      <c r="J22" s="39"/>
    </row>
    <row r="23" ht="17.25" customHeight="1" spans="1:10">
      <c r="A23" s="30" t="s">
        <v>71</v>
      </c>
      <c r="B23" s="26">
        <v>617</v>
      </c>
      <c r="C23" s="23"/>
      <c r="D23" s="23"/>
      <c r="E23" s="24">
        <v>0</v>
      </c>
      <c r="F23" s="24"/>
      <c r="G23" s="17">
        <f t="shared" si="3"/>
        <v>0</v>
      </c>
      <c r="H23" s="23"/>
      <c r="I23" s="32">
        <f t="shared" si="0"/>
        <v>0</v>
      </c>
      <c r="J23" s="39"/>
    </row>
    <row r="24" ht="17.25" customHeight="1" spans="1:10">
      <c r="A24" s="30" t="s">
        <v>72</v>
      </c>
      <c r="B24" s="26">
        <v>618</v>
      </c>
      <c r="C24" s="23">
        <v>345</v>
      </c>
      <c r="D24" s="23"/>
      <c r="E24" s="24">
        <v>53</v>
      </c>
      <c r="F24" s="24">
        <v>380</v>
      </c>
      <c r="G24" s="17">
        <f t="shared" si="3"/>
        <v>110.14</v>
      </c>
      <c r="H24" s="23">
        <v>256</v>
      </c>
      <c r="I24" s="32">
        <f t="shared" si="0"/>
        <v>124</v>
      </c>
      <c r="J24" s="39">
        <f t="shared" si="2"/>
        <v>48.4375</v>
      </c>
    </row>
    <row r="25" ht="17.25" customHeight="1" spans="1:10">
      <c r="A25" s="30" t="s">
        <v>73</v>
      </c>
      <c r="B25" s="26">
        <v>619</v>
      </c>
      <c r="C25" s="23">
        <v>1310</v>
      </c>
      <c r="D25" s="23"/>
      <c r="E25" s="24">
        <v>161</v>
      </c>
      <c r="F25" s="24">
        <v>994</v>
      </c>
      <c r="G25" s="17">
        <f t="shared" si="3"/>
        <v>75.88</v>
      </c>
      <c r="H25" s="23">
        <v>804</v>
      </c>
      <c r="I25" s="32">
        <f t="shared" si="0"/>
        <v>190</v>
      </c>
      <c r="J25" s="39">
        <f t="shared" si="2"/>
        <v>23.6318407960199</v>
      </c>
    </row>
    <row r="26" ht="17.25" customHeight="1" spans="1:10">
      <c r="A26" s="30" t="s">
        <v>74</v>
      </c>
      <c r="B26" s="26">
        <v>620</v>
      </c>
      <c r="C26" s="23"/>
      <c r="D26" s="23"/>
      <c r="E26" s="24">
        <v>1</v>
      </c>
      <c r="F26" s="24">
        <v>157</v>
      </c>
      <c r="G26" s="17">
        <f t="shared" si="3"/>
        <v>0</v>
      </c>
      <c r="H26" s="23">
        <v>30</v>
      </c>
      <c r="I26" s="32">
        <f t="shared" si="0"/>
        <v>127</v>
      </c>
      <c r="J26" s="39">
        <f t="shared" si="2"/>
        <v>423.333333333333</v>
      </c>
    </row>
    <row r="27" ht="17.25" customHeight="1" spans="1:10">
      <c r="A27" s="30" t="s">
        <v>75</v>
      </c>
      <c r="B27" s="26">
        <v>621</v>
      </c>
      <c r="C27" s="23">
        <v>79</v>
      </c>
      <c r="D27" s="23"/>
      <c r="E27" s="24">
        <v>0</v>
      </c>
      <c r="F27" s="24"/>
      <c r="G27" s="17"/>
      <c r="H27" s="23"/>
      <c r="I27" s="32"/>
      <c r="J27" s="39"/>
    </row>
    <row r="28" ht="17.25" customHeight="1" spans="1:10">
      <c r="A28" s="30" t="s">
        <v>76</v>
      </c>
      <c r="B28" s="26"/>
      <c r="C28" s="23"/>
      <c r="D28" s="23"/>
      <c r="E28" s="24">
        <v>2500</v>
      </c>
      <c r="F28" s="24">
        <v>15500</v>
      </c>
      <c r="G28" s="17"/>
      <c r="H28" s="23"/>
      <c r="I28" s="32"/>
      <c r="J28" s="39"/>
    </row>
    <row r="29" ht="17.25" customHeight="1" spans="1:10">
      <c r="A29" s="30" t="s">
        <v>77</v>
      </c>
      <c r="B29" s="26"/>
      <c r="C29" s="23"/>
      <c r="D29" s="23"/>
      <c r="E29" s="24">
        <v>0</v>
      </c>
      <c r="F29" s="24">
        <v>5000</v>
      </c>
      <c r="G29" s="17"/>
      <c r="H29" s="23"/>
      <c r="I29" s="32"/>
      <c r="J29" s="39"/>
    </row>
    <row r="30" ht="17.25" customHeight="1" spans="1:10">
      <c r="A30" s="31" t="s">
        <v>78</v>
      </c>
      <c r="B30" s="26">
        <v>700</v>
      </c>
      <c r="C30" s="32">
        <v>31251</v>
      </c>
      <c r="D30" s="32"/>
      <c r="E30" s="24">
        <v>11900</v>
      </c>
      <c r="F30" s="32">
        <v>60022</v>
      </c>
      <c r="G30" s="17">
        <f t="shared" si="3"/>
        <v>192.06</v>
      </c>
      <c r="H30" s="32">
        <v>105413</v>
      </c>
      <c r="I30" s="32">
        <f t="shared" si="0"/>
        <v>-45391</v>
      </c>
      <c r="J30" s="39">
        <f t="shared" si="2"/>
        <v>-43.0601538709647</v>
      </c>
    </row>
    <row r="31" spans="1:6">
      <c r="A31" s="33"/>
      <c r="B31" s="33"/>
      <c r="F31" s="4"/>
    </row>
    <row r="32" spans="1:6">
      <c r="A32" s="33"/>
      <c r="B32" s="33"/>
      <c r="F32" s="4"/>
    </row>
    <row r="33" spans="1:6">
      <c r="A33" s="33"/>
      <c r="B33" s="33"/>
      <c r="F33" s="4"/>
    </row>
    <row r="34" spans="1:6">
      <c r="A34" s="33"/>
      <c r="B34" s="33"/>
      <c r="F34" s="4"/>
    </row>
    <row r="35" spans="1:6">
      <c r="A35" s="33"/>
      <c r="B35" s="33"/>
      <c r="F35" s="4"/>
    </row>
    <row r="36" spans="1:2">
      <c r="A36" s="33"/>
      <c r="B36" s="33"/>
    </row>
    <row r="37" spans="1:2">
      <c r="A37" s="33"/>
      <c r="B37" s="33"/>
    </row>
    <row r="38" spans="1:2">
      <c r="A38" s="33"/>
      <c r="B38" s="33"/>
    </row>
    <row r="39" spans="1:2">
      <c r="A39" s="33"/>
      <c r="B39" s="33"/>
    </row>
    <row r="40" spans="1:2">
      <c r="A40" s="33"/>
      <c r="B40" s="33"/>
    </row>
    <row r="41" spans="1:2">
      <c r="A41" s="33"/>
      <c r="B41" s="33"/>
    </row>
    <row r="42" spans="1:2">
      <c r="A42" s="33"/>
      <c r="B42" s="33"/>
    </row>
    <row r="43" spans="1:2">
      <c r="A43" s="33"/>
      <c r="B43" s="33"/>
    </row>
    <row r="44" spans="1:2">
      <c r="A44" s="33"/>
      <c r="B44" s="33"/>
    </row>
    <row r="45" spans="1:2">
      <c r="A45" s="33"/>
      <c r="B45" s="33"/>
    </row>
    <row r="46" spans="1:2">
      <c r="A46" s="33"/>
      <c r="B46" s="33"/>
    </row>
    <row r="47" spans="1:2">
      <c r="A47" s="33"/>
      <c r="B47" s="33"/>
    </row>
    <row r="48" spans="1:2">
      <c r="A48" s="33"/>
      <c r="B48" s="33"/>
    </row>
    <row r="49" spans="1:2">
      <c r="A49" s="33"/>
      <c r="B49" s="33"/>
    </row>
    <row r="50" spans="1:2">
      <c r="A50" s="33"/>
      <c r="B50" s="33"/>
    </row>
    <row r="51" spans="1:2">
      <c r="A51" s="33"/>
      <c r="B51" s="33"/>
    </row>
    <row r="52" spans="1:2">
      <c r="A52" s="33"/>
      <c r="B52" s="33"/>
    </row>
    <row r="53" spans="1:2">
      <c r="A53" s="33"/>
      <c r="B53" s="33"/>
    </row>
    <row r="54" spans="1:2">
      <c r="A54" s="33"/>
      <c r="B54" s="33"/>
    </row>
    <row r="55" spans="1:2">
      <c r="A55" s="33"/>
      <c r="B55" s="33"/>
    </row>
    <row r="56" spans="1:2">
      <c r="A56" s="33"/>
      <c r="B56" s="33"/>
    </row>
    <row r="57" spans="1:2">
      <c r="A57" s="33"/>
      <c r="B57" s="33"/>
    </row>
    <row r="58" spans="1:2">
      <c r="A58" s="33"/>
      <c r="B58" s="33"/>
    </row>
    <row r="59" spans="1:2">
      <c r="A59" s="33"/>
      <c r="B59" s="33"/>
    </row>
    <row r="60" spans="1:2">
      <c r="A60" s="33"/>
      <c r="B60" s="33"/>
    </row>
    <row r="61" spans="1:2">
      <c r="A61" s="33"/>
      <c r="B61" s="33"/>
    </row>
    <row r="62" spans="1:2">
      <c r="A62" s="33"/>
      <c r="B62" s="33"/>
    </row>
    <row r="63" spans="1:2">
      <c r="A63" s="33"/>
      <c r="B63" s="33"/>
    </row>
    <row r="64" spans="1:2">
      <c r="A64" s="33"/>
      <c r="B64" s="33"/>
    </row>
    <row r="65" spans="1:2">
      <c r="A65" s="33"/>
      <c r="B65" s="33"/>
    </row>
    <row r="66" spans="1:2">
      <c r="A66" s="33"/>
      <c r="B66" s="33"/>
    </row>
    <row r="67" spans="1:2">
      <c r="A67" s="33"/>
      <c r="B67" s="33"/>
    </row>
    <row r="68" spans="1:2">
      <c r="A68" s="33"/>
      <c r="B68" s="33"/>
    </row>
    <row r="69" spans="1:2">
      <c r="A69" s="33"/>
      <c r="B69" s="33"/>
    </row>
    <row r="70" spans="1:2">
      <c r="A70" s="33"/>
      <c r="B70" s="33"/>
    </row>
    <row r="71" spans="1:2">
      <c r="A71" s="33"/>
      <c r="B71" s="33"/>
    </row>
    <row r="72" spans="1:2">
      <c r="A72" s="33"/>
      <c r="B72" s="33"/>
    </row>
    <row r="73" spans="1:2">
      <c r="A73" s="33"/>
      <c r="B73" s="33"/>
    </row>
    <row r="74" spans="1:2">
      <c r="A74" s="33"/>
      <c r="B74" s="33"/>
    </row>
    <row r="75" spans="1:2">
      <c r="A75" s="33"/>
      <c r="B75" s="33"/>
    </row>
    <row r="76" spans="1:2">
      <c r="A76" s="33"/>
      <c r="B76" s="33"/>
    </row>
    <row r="77" spans="1:2">
      <c r="A77" s="33"/>
      <c r="B77" s="33"/>
    </row>
    <row r="78" spans="1:2">
      <c r="A78" s="33"/>
      <c r="B78" s="33"/>
    </row>
    <row r="79" spans="1:2">
      <c r="A79" s="33"/>
      <c r="B79" s="33"/>
    </row>
    <row r="80" spans="1:2">
      <c r="A80" s="33"/>
      <c r="B80" s="33"/>
    </row>
    <row r="81" spans="1:2">
      <c r="A81" s="33"/>
      <c r="B81" s="33"/>
    </row>
    <row r="82" spans="1:2">
      <c r="A82" s="33"/>
      <c r="B82" s="33"/>
    </row>
    <row r="83" spans="1:2">
      <c r="A83" s="33"/>
      <c r="B83" s="33"/>
    </row>
    <row r="84" spans="1:2">
      <c r="A84" s="33"/>
      <c r="B84" s="33"/>
    </row>
    <row r="85" spans="1:2">
      <c r="A85" s="33"/>
      <c r="B85" s="33"/>
    </row>
    <row r="86" spans="1:2">
      <c r="A86" s="33"/>
      <c r="B86" s="33"/>
    </row>
    <row r="87" spans="1:2">
      <c r="A87" s="33"/>
      <c r="B87" s="33"/>
    </row>
    <row r="88" spans="1:2">
      <c r="A88" s="33"/>
      <c r="B88" s="33"/>
    </row>
    <row r="89" spans="1:2">
      <c r="A89" s="33"/>
      <c r="B89" s="33"/>
    </row>
    <row r="90" spans="1:2">
      <c r="A90" s="33"/>
      <c r="B90" s="33"/>
    </row>
    <row r="91" spans="1:2">
      <c r="A91" s="33"/>
      <c r="B91" s="33"/>
    </row>
    <row r="92" spans="1:2">
      <c r="A92" s="33"/>
      <c r="B92" s="33"/>
    </row>
    <row r="93" spans="1:2">
      <c r="A93" s="33"/>
      <c r="B93" s="33"/>
    </row>
    <row r="94" spans="1:2">
      <c r="A94" s="33"/>
      <c r="B94" s="33"/>
    </row>
    <row r="95" spans="1:2">
      <c r="A95" s="33"/>
      <c r="B95" s="33"/>
    </row>
    <row r="96" spans="1:2">
      <c r="A96" s="33"/>
      <c r="B96" s="33"/>
    </row>
    <row r="97" spans="1:2">
      <c r="A97" s="33"/>
      <c r="B97" s="33"/>
    </row>
    <row r="98" spans="1:2">
      <c r="A98" s="33"/>
      <c r="B98" s="33"/>
    </row>
    <row r="99" spans="1:2">
      <c r="A99" s="33"/>
      <c r="B99" s="33"/>
    </row>
    <row r="100" spans="1:2">
      <c r="A100" s="33"/>
      <c r="B100" s="33"/>
    </row>
    <row r="101" spans="1:2">
      <c r="A101" s="33"/>
      <c r="B101" s="33"/>
    </row>
    <row r="102" spans="1:2">
      <c r="A102" s="33"/>
      <c r="B102" s="33"/>
    </row>
    <row r="103" spans="1:2">
      <c r="A103" s="33"/>
      <c r="B103" s="33"/>
    </row>
    <row r="104" spans="1:2">
      <c r="A104" s="33"/>
      <c r="B104" s="33"/>
    </row>
    <row r="105" spans="1:2">
      <c r="A105" s="33"/>
      <c r="B105" s="33"/>
    </row>
    <row r="106" spans="1:2">
      <c r="A106" s="33"/>
      <c r="B106" s="33"/>
    </row>
    <row r="107" spans="1:2">
      <c r="A107" s="33"/>
      <c r="B107" s="33"/>
    </row>
    <row r="108" spans="1:2">
      <c r="A108" s="33"/>
      <c r="B108" s="33"/>
    </row>
    <row r="109" spans="1:2">
      <c r="A109" s="33"/>
      <c r="B109" s="33"/>
    </row>
    <row r="110" spans="1:2">
      <c r="A110" s="33"/>
      <c r="B110" s="33"/>
    </row>
    <row r="111" spans="1:2">
      <c r="A111" s="33"/>
      <c r="B111" s="33"/>
    </row>
    <row r="112" spans="1:2">
      <c r="A112" s="33"/>
      <c r="B112" s="33"/>
    </row>
    <row r="113" spans="1:2">
      <c r="A113" s="33"/>
      <c r="B113" s="33"/>
    </row>
    <row r="114" spans="1:2">
      <c r="A114" s="33"/>
      <c r="B114" s="33"/>
    </row>
    <row r="115" spans="1:2">
      <c r="A115" s="33"/>
      <c r="B115" s="33"/>
    </row>
    <row r="116" spans="1:2">
      <c r="A116" s="33"/>
      <c r="B116" s="33"/>
    </row>
    <row r="117" spans="1:2">
      <c r="A117" s="33"/>
      <c r="B117" s="33"/>
    </row>
    <row r="118" spans="1:2">
      <c r="A118" s="33"/>
      <c r="B118" s="33"/>
    </row>
    <row r="119" spans="1:2">
      <c r="A119" s="33"/>
      <c r="B119" s="33"/>
    </row>
    <row r="120" spans="1:2">
      <c r="A120" s="33"/>
      <c r="B120" s="33"/>
    </row>
    <row r="121" spans="1:2">
      <c r="A121" s="33"/>
      <c r="B121" s="33"/>
    </row>
    <row r="122" spans="1:2">
      <c r="A122" s="33"/>
      <c r="B122" s="33"/>
    </row>
    <row r="123" spans="1:2">
      <c r="A123" s="33"/>
      <c r="B123" s="33"/>
    </row>
    <row r="124" spans="1:2">
      <c r="A124" s="33"/>
      <c r="B124" s="33"/>
    </row>
    <row r="125" spans="1:2">
      <c r="A125" s="33"/>
      <c r="B125" s="33"/>
    </row>
    <row r="126" spans="1:2">
      <c r="A126" s="33"/>
      <c r="B126" s="33"/>
    </row>
    <row r="127" spans="1:2">
      <c r="A127" s="33"/>
      <c r="B127" s="33"/>
    </row>
    <row r="128" spans="1:2">
      <c r="A128" s="33"/>
      <c r="B128" s="33"/>
    </row>
    <row r="129" spans="1:2">
      <c r="A129" s="33"/>
      <c r="B129" s="33"/>
    </row>
    <row r="130" spans="1:2">
      <c r="A130" s="33"/>
      <c r="B130" s="33"/>
    </row>
    <row r="131" spans="1:2">
      <c r="A131" s="33"/>
      <c r="B131" s="33"/>
    </row>
    <row r="132" spans="1:2">
      <c r="A132" s="33"/>
      <c r="B132" s="33"/>
    </row>
    <row r="133" spans="1:2">
      <c r="A133" s="33"/>
      <c r="B133" s="33"/>
    </row>
    <row r="134" spans="1:2">
      <c r="A134" s="33"/>
      <c r="B134" s="33"/>
    </row>
    <row r="135" spans="1:2">
      <c r="A135" s="33"/>
      <c r="B135" s="33"/>
    </row>
    <row r="136" spans="1:2">
      <c r="A136" s="33"/>
      <c r="B136" s="33"/>
    </row>
    <row r="137" spans="1:2">
      <c r="A137" s="33"/>
      <c r="B137" s="33"/>
    </row>
    <row r="138" spans="1:2">
      <c r="A138" s="33"/>
      <c r="B138" s="33"/>
    </row>
    <row r="139" spans="1:2">
      <c r="A139" s="33"/>
      <c r="B139" s="33"/>
    </row>
    <row r="140" spans="1:2">
      <c r="A140" s="33"/>
      <c r="B140" s="33"/>
    </row>
    <row r="141" spans="1:2">
      <c r="A141" s="33"/>
      <c r="B141" s="33"/>
    </row>
    <row r="142" spans="1:2">
      <c r="A142" s="33"/>
      <c r="B142" s="33"/>
    </row>
    <row r="143" spans="1:2">
      <c r="A143" s="33"/>
      <c r="B143" s="33"/>
    </row>
    <row r="144" spans="1:2">
      <c r="A144" s="33"/>
      <c r="B144" s="33"/>
    </row>
    <row r="145" spans="1:2">
      <c r="A145" s="33"/>
      <c r="B145" s="33"/>
    </row>
    <row r="146" spans="1:2">
      <c r="A146" s="33"/>
      <c r="B146" s="33"/>
    </row>
    <row r="147" spans="1:2">
      <c r="A147" s="33"/>
      <c r="B147" s="33"/>
    </row>
    <row r="148" spans="1:2">
      <c r="A148" s="33"/>
      <c r="B148" s="33"/>
    </row>
    <row r="149" spans="1:2">
      <c r="A149" s="33"/>
      <c r="B149" s="33"/>
    </row>
    <row r="150" spans="1:2">
      <c r="A150" s="33"/>
      <c r="B150" s="33"/>
    </row>
    <row r="151" spans="1:2">
      <c r="A151" s="33"/>
      <c r="B151" s="33"/>
    </row>
    <row r="152" spans="1:2">
      <c r="A152" s="33"/>
      <c r="B152" s="33"/>
    </row>
    <row r="153" spans="1:2">
      <c r="A153" s="33"/>
      <c r="B153" s="33"/>
    </row>
    <row r="154" spans="1:2">
      <c r="A154" s="33"/>
      <c r="B154" s="33"/>
    </row>
    <row r="155" spans="1:2">
      <c r="A155" s="33"/>
      <c r="B155" s="33"/>
    </row>
    <row r="156" spans="1:2">
      <c r="A156" s="33"/>
      <c r="B156" s="33"/>
    </row>
    <row r="157" spans="1:2">
      <c r="A157" s="33"/>
      <c r="B157" s="33"/>
    </row>
    <row r="158" spans="1:2">
      <c r="A158" s="33"/>
      <c r="B158" s="33"/>
    </row>
    <row r="159" spans="1:2">
      <c r="A159" s="33"/>
      <c r="B159" s="33"/>
    </row>
    <row r="160" spans="1:2">
      <c r="A160" s="33"/>
      <c r="B160" s="33"/>
    </row>
    <row r="161" spans="1:2">
      <c r="A161" s="33"/>
      <c r="B161" s="33"/>
    </row>
    <row r="162" spans="1:2">
      <c r="A162" s="33"/>
      <c r="B162" s="33"/>
    </row>
    <row r="163" spans="1:2">
      <c r="A163" s="33"/>
      <c r="B163" s="33"/>
    </row>
    <row r="164" spans="1:2">
      <c r="A164" s="33"/>
      <c r="B164" s="33"/>
    </row>
    <row r="165" spans="1:2">
      <c r="A165" s="33"/>
      <c r="B165" s="33"/>
    </row>
    <row r="166" spans="1:2">
      <c r="A166" s="33"/>
      <c r="B166" s="33"/>
    </row>
    <row r="167" spans="1:2">
      <c r="A167" s="33"/>
      <c r="B167" s="33"/>
    </row>
    <row r="168" spans="1:2">
      <c r="A168" s="33"/>
      <c r="B168" s="33"/>
    </row>
    <row r="169" spans="1:2">
      <c r="A169" s="33"/>
      <c r="B169" s="33"/>
    </row>
    <row r="170" spans="1:2">
      <c r="A170" s="33"/>
      <c r="B170" s="33"/>
    </row>
    <row r="171" spans="1:2">
      <c r="A171" s="33"/>
      <c r="B171" s="33"/>
    </row>
    <row r="172" spans="1:2">
      <c r="A172" s="33"/>
      <c r="B172" s="33"/>
    </row>
    <row r="173" spans="1:2">
      <c r="A173" s="33"/>
      <c r="B173" s="33"/>
    </row>
    <row r="174" spans="1:2">
      <c r="A174" s="33"/>
      <c r="B174" s="33"/>
    </row>
    <row r="175" spans="1:2">
      <c r="A175" s="33"/>
      <c r="B175" s="33"/>
    </row>
    <row r="176" spans="1:2">
      <c r="A176" s="33"/>
      <c r="B176" s="33"/>
    </row>
    <row r="177" spans="1:2">
      <c r="A177" s="33"/>
      <c r="B177" s="33"/>
    </row>
    <row r="178" spans="1:2">
      <c r="A178" s="33"/>
      <c r="B178" s="33"/>
    </row>
    <row r="179" spans="1:2">
      <c r="A179" s="33"/>
      <c r="B179" s="33"/>
    </row>
    <row r="180" spans="1:2">
      <c r="A180" s="33"/>
      <c r="B180" s="33"/>
    </row>
    <row r="181" spans="1:2">
      <c r="A181" s="33"/>
      <c r="B181" s="33"/>
    </row>
    <row r="182" spans="1:2">
      <c r="A182" s="33"/>
      <c r="B182" s="33"/>
    </row>
    <row r="183" spans="1:2">
      <c r="A183" s="33"/>
      <c r="B183" s="33"/>
    </row>
    <row r="184" spans="1:2">
      <c r="A184" s="33"/>
      <c r="B184" s="33"/>
    </row>
    <row r="185" spans="1:2">
      <c r="A185" s="33"/>
      <c r="B185" s="33"/>
    </row>
    <row r="186" spans="1:2">
      <c r="A186" s="33"/>
      <c r="B186" s="33"/>
    </row>
    <row r="187" spans="1:2">
      <c r="A187" s="33"/>
      <c r="B187" s="33"/>
    </row>
    <row r="188" spans="1:2">
      <c r="A188" s="33"/>
      <c r="B188" s="33"/>
    </row>
    <row r="189" spans="1:2">
      <c r="A189" s="33"/>
      <c r="B189" s="33"/>
    </row>
    <row r="190" spans="1:2">
      <c r="A190" s="33"/>
      <c r="B190" s="33"/>
    </row>
    <row r="191" spans="1:2">
      <c r="A191" s="33"/>
      <c r="B191" s="33"/>
    </row>
    <row r="192" spans="1:2">
      <c r="A192" s="33"/>
      <c r="B192" s="33"/>
    </row>
    <row r="193" spans="1:2">
      <c r="A193" s="33"/>
      <c r="B193" s="33"/>
    </row>
    <row r="194" spans="1:2">
      <c r="A194" s="33"/>
      <c r="B194" s="33"/>
    </row>
    <row r="195" spans="1:2">
      <c r="A195" s="33"/>
      <c r="B195" s="33"/>
    </row>
    <row r="196" spans="1:2">
      <c r="A196" s="33"/>
      <c r="B196" s="33"/>
    </row>
    <row r="197" spans="1:2">
      <c r="A197" s="33"/>
      <c r="B197" s="33"/>
    </row>
    <row r="198" spans="1:2">
      <c r="A198" s="33"/>
      <c r="B198" s="33"/>
    </row>
    <row r="199" spans="1:2">
      <c r="A199" s="33"/>
      <c r="B199" s="33"/>
    </row>
    <row r="200" spans="1:2">
      <c r="A200" s="33"/>
      <c r="B200" s="33"/>
    </row>
    <row r="201" spans="1:2">
      <c r="A201" s="33"/>
      <c r="B201" s="33"/>
    </row>
    <row r="202" spans="1:2">
      <c r="A202" s="33"/>
      <c r="B202" s="33"/>
    </row>
    <row r="203" spans="1:2">
      <c r="A203" s="33"/>
      <c r="B203" s="33"/>
    </row>
    <row r="204" spans="1:2">
      <c r="A204" s="33"/>
      <c r="B204" s="33"/>
    </row>
    <row r="205" spans="1:2">
      <c r="A205" s="33"/>
      <c r="B205" s="33"/>
    </row>
    <row r="206" spans="1:2">
      <c r="A206" s="33"/>
      <c r="B206" s="33"/>
    </row>
    <row r="207" spans="1:2">
      <c r="A207" s="33"/>
      <c r="B207" s="33"/>
    </row>
    <row r="208" spans="1:2">
      <c r="A208" s="33"/>
      <c r="B208" s="33"/>
    </row>
    <row r="209" spans="1:2">
      <c r="A209" s="33"/>
      <c r="B209" s="33"/>
    </row>
    <row r="210" spans="1:2">
      <c r="A210" s="33"/>
      <c r="B210" s="33"/>
    </row>
    <row r="211" spans="1:2">
      <c r="A211" s="33"/>
      <c r="B211" s="33"/>
    </row>
    <row r="212" spans="1:2">
      <c r="A212" s="33"/>
      <c r="B212" s="33"/>
    </row>
    <row r="213" spans="1:2">
      <c r="A213" s="33"/>
      <c r="B213" s="33"/>
    </row>
    <row r="214" spans="1:2">
      <c r="A214" s="33"/>
      <c r="B214" s="33"/>
    </row>
    <row r="215" spans="1:2">
      <c r="A215" s="33"/>
      <c r="B215" s="33"/>
    </row>
    <row r="216" spans="1:2">
      <c r="A216" s="33"/>
      <c r="B216" s="33"/>
    </row>
    <row r="217" spans="1:2">
      <c r="A217" s="33"/>
      <c r="B217" s="33"/>
    </row>
    <row r="218" spans="1:2">
      <c r="A218" s="33"/>
      <c r="B218" s="33"/>
    </row>
    <row r="219" spans="1:2">
      <c r="A219" s="33"/>
      <c r="B219" s="33"/>
    </row>
    <row r="220" spans="1:2">
      <c r="A220" s="33"/>
      <c r="B220" s="33"/>
    </row>
    <row r="221" spans="1:2">
      <c r="A221" s="33"/>
      <c r="B221" s="33"/>
    </row>
  </sheetData>
  <mergeCells count="10">
    <mergeCell ref="A1:J1"/>
    <mergeCell ref="I3:J3"/>
    <mergeCell ref="A3:A4"/>
    <mergeCell ref="B3:B4"/>
    <mergeCell ref="C3:C4"/>
    <mergeCell ref="D3:D4"/>
    <mergeCell ref="E3:E4"/>
    <mergeCell ref="F3:F4"/>
    <mergeCell ref="G3:G4"/>
    <mergeCell ref="H3:H4"/>
  </mergeCells>
  <pageMargins left="0.78740157480315" right="0.275590551181102" top="0.31496062992126" bottom="0.22" header="0.31496062992126" footer="0.16"/>
  <pageSetup paperSize="9" firstPageNumber="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czjwork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</vt:lpstr>
      <vt:lpstr>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时光</cp:lastModifiedBy>
  <dcterms:created xsi:type="dcterms:W3CDTF">2001-07-03T09:54:00Z</dcterms:created>
  <cp:lastPrinted>2020-03-01T07:49:00Z</cp:lastPrinted>
  <dcterms:modified xsi:type="dcterms:W3CDTF">2020-10-14T09:57:37Z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