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收入" sheetId="1" r:id="rId1"/>
    <sheet name="支出" sheetId="2" r:id="rId2"/>
    <sheet name="8月实际完成数" sheetId="19" r:id="rId3"/>
    <sheet name="八项支出" sheetId="22" r:id="rId4"/>
  </sheets>
  <externalReferences>
    <externalReference r:id="rId5"/>
    <externalReference r:id="rId6"/>
  </externalReferences>
  <definedNames>
    <definedName name="_Fill" hidden="1">[1]eqpmad2!#REF!</definedName>
    <definedName name="A">#REF!</definedName>
    <definedName name="Database">#REF!</definedName>
    <definedName name="HWSheet">1</definedName>
    <definedName name="Module.Prix_SMC">Module.Prix_SMC</definedName>
    <definedName name="_xlnm.Print_Area" localSheetId="2">'8月实际完成数'!$A$1:$H$13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44525"/>
</workbook>
</file>

<file path=xl/sharedStrings.xml><?xml version="1.0" encoding="utf-8"?>
<sst xmlns="http://schemas.openxmlformats.org/spreadsheetml/2006/main" count="145" uniqueCount="94">
  <si>
    <t>楚雄开发区二○二○年八月地方财政收入分项目执行情况表</t>
  </si>
  <si>
    <r>
      <rPr>
        <sz val="12"/>
        <rFont val="宋体"/>
        <charset val="134"/>
      </rPr>
      <t xml:space="preserve">           单位:</t>
    </r>
    <r>
      <rPr>
        <sz val="12"/>
        <rFont val="宋体"/>
        <charset val="134"/>
      </rPr>
      <t>万</t>
    </r>
    <r>
      <rPr>
        <sz val="12"/>
        <rFont val="宋体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</si>
  <si>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</si>
  <si>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</si>
  <si>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</si>
  <si>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</si>
  <si>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</si>
  <si>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</si>
  <si>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</si>
  <si>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</si>
  <si>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</si>
  <si>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</si>
  <si>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</si>
  <si>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一、公共财政预算收入合计</t>
    </r>
  </si>
  <si>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、税收收入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</si>
  <si>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</si>
  <si>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营业税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</si>
  <si>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</si>
  <si>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企业所得税退税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</si>
  <si>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个人所得税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</si>
  <si>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资源税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</si>
  <si>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城市维护建设税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</si>
  <si>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房产税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</si>
  <si>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印花税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</si>
  <si>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城镇土地使用税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</si>
  <si>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土地增值税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</si>
  <si>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车船税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</si>
  <si>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耕地占用税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</si>
  <si>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契税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</si>
  <si>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</si>
  <si>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</si>
  <si>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</si>
  <si>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</si>
  <si>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专项收入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</si>
  <si>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教育费附加收入</t>
    </r>
  </si>
  <si>
    <t xml:space="preserve">     残疾人就业保障金收入</t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</si>
  <si>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教育资金收入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</si>
  <si>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</si>
  <si>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</si>
  <si>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行政事业性收费收入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</si>
  <si>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罚没收入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</si>
  <si>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国有资本经营收入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</si>
  <si>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国有资源（资产）有偿使用收入</t>
    </r>
  </si>
  <si>
    <t xml:space="preserve">  捐赠收入</t>
  </si>
  <si>
    <t xml:space="preserve">  政府住房基金收入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</si>
  <si>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其他收入</t>
    </r>
  </si>
  <si>
    <t>二、政府性基金收入合计</t>
  </si>
  <si>
    <t>开发区二○二○年八月地方财政支出分项目执行情况表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</si>
  <si>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单位：</t>
    </r>
    <r>
      <rPr>
        <sz val="12"/>
        <rFont val="宋体"/>
        <charset val="134"/>
      </rPr>
      <t>万</t>
    </r>
    <r>
      <rPr>
        <sz val="12"/>
        <rFont val="宋体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</si>
  <si>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</si>
  <si>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</si>
  <si>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</si>
  <si>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</si>
  <si>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</si>
  <si>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一、公共财政预算支出合计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</si>
  <si>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一般公共服务支出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</si>
  <si>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外交支出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</si>
  <si>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</si>
  <si>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公共安全支出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</si>
  <si>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教育支出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</si>
  <si>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</si>
  <si>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</si>
  <si>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社会保障和就业支出</t>
    </r>
  </si>
  <si>
    <t xml:space="preserve">  卫生健康支出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</si>
  <si>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节能环保支出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</si>
  <si>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城乡社区支出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</si>
  <si>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农林水支出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</si>
  <si>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</si>
  <si>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</si>
  <si>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</si>
  <si>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</si>
  <si>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</si>
  <si>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</si>
  <si>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</si>
  <si>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灾害防治及应急管理支出</t>
  </si>
  <si>
    <t xml:space="preserve">  其他支出</t>
  </si>
  <si>
    <t xml:space="preserve">  债务还本支出</t>
  </si>
  <si>
    <t xml:space="preserve">  债务付息支出</t>
  </si>
  <si>
    <t>二、政府性基金支出合计</t>
  </si>
  <si>
    <t>开发区二○二○年八月财政收入分部门完成情况表</t>
  </si>
  <si>
    <t>2020.8.31</t>
  </si>
  <si>
    <t>单位：万元</t>
  </si>
  <si>
    <t>累计收入</t>
  </si>
  <si>
    <t>比上年增减额</t>
  </si>
  <si>
    <t>比上年增减%</t>
  </si>
  <si>
    <t>备注</t>
  </si>
  <si>
    <r>
      <rPr>
        <b/>
        <sz val="12"/>
        <rFont val="Times New Roman"/>
        <charset val="134"/>
      </rPr>
      <t xml:space="preserve"> </t>
    </r>
    <r>
      <rPr>
        <b/>
        <sz val="12"/>
        <rFont val="黑体"/>
        <charset val="134"/>
      </rPr>
      <t>一、</t>
    </r>
    <r>
      <rPr>
        <b/>
        <sz val="12"/>
        <rFont val="Times New Roman"/>
        <charset val="134"/>
      </rPr>
      <t xml:space="preserve"> </t>
    </r>
    <r>
      <rPr>
        <b/>
        <sz val="12"/>
        <rFont val="黑体"/>
        <charset val="134"/>
      </rPr>
      <t>地方财政总收入</t>
    </r>
  </si>
  <si>
    <t xml:space="preserve">   公共预算收入 </t>
  </si>
  <si>
    <t xml:space="preserve">   上划收入</t>
  </si>
  <si>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、税务局收入</t>
    </r>
  </si>
  <si>
    <r>
      <rPr>
        <b/>
        <sz val="12"/>
        <rFont val="Times New Roman"/>
        <charset val="134"/>
      </rPr>
      <t>2</t>
    </r>
    <r>
      <rPr>
        <b/>
        <sz val="12"/>
        <rFont val="宋体"/>
        <charset val="134"/>
      </rPr>
      <t>、财政局收入</t>
    </r>
  </si>
  <si>
    <t>二、  土地出让金收入</t>
  </si>
  <si>
    <t xml:space="preserve">  粮油物资储备支出</t>
  </si>
  <si>
    <t xml:space="preserve">  预备费</t>
  </si>
</sst>
</file>

<file path=xl/styles.xml><?xml version="1.0" encoding="utf-8"?>
<styleSheet xmlns="http://schemas.openxmlformats.org/spreadsheetml/2006/main">
  <numFmts count="3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;\(#,##0\)"/>
    <numFmt numFmtId="177" formatCode="_-&quot;$&quot;\ * #,##0_-;_-&quot;$&quot;\ * #,##0\-;_-&quot;$&quot;\ * &quot;-&quot;_-;_-@_-"/>
    <numFmt numFmtId="178" formatCode="_ * #,##0_ ;_ * \-#,##0_ ;_ * &quot;-&quot;??_ ;_ @_ "/>
    <numFmt numFmtId="179" formatCode="yy\.mm\.dd"/>
    <numFmt numFmtId="180" formatCode="_ * #,##0.0_ ;_ * \-#,##0.0_ ;_ * &quot;-&quot;??_ ;_ @_ "/>
    <numFmt numFmtId="181" formatCode="\$#,##0;\(\$#,##0\)"/>
    <numFmt numFmtId="182" formatCode="_-* #,##0_-;\-* #,##0_-;_-* &quot;-&quot;_-;_-@_-"/>
    <numFmt numFmtId="183" formatCode="\$#,##0.00;\(\$#,##0.00\)"/>
    <numFmt numFmtId="184" formatCode="&quot;$&quot;\ #,##0_-;[Red]&quot;$&quot;\ #,##0\-"/>
    <numFmt numFmtId="185" formatCode="#,##0.0_);\(#,##0.0\)"/>
    <numFmt numFmtId="186" formatCode="_-* #,##0.00_-;\-* #,##0.00_-;_-* &quot;-&quot;??_-;_-@_-"/>
    <numFmt numFmtId="187" formatCode="#,##0.0_);[Red]\(#,##0.0\)"/>
    <numFmt numFmtId="188" formatCode="_(&quot;$&quot;* #,##0.00_);_(&quot;$&quot;* \(#,##0.00\);_(&quot;$&quot;* &quot;-&quot;??_);_(@_)"/>
    <numFmt numFmtId="189" formatCode="0.0_ "/>
    <numFmt numFmtId="190" formatCode="_(&quot;$&quot;* #,##0_);_(&quot;$&quot;* \(#,##0\);_(&quot;$&quot;* &quot;-&quot;_);_(@_)"/>
    <numFmt numFmtId="191" formatCode="&quot;$&quot;#,##0_);[Red]\(&quot;$&quot;#,##0\)"/>
    <numFmt numFmtId="192" formatCode="#\ ??/??"/>
    <numFmt numFmtId="193" formatCode="&quot;$&quot;\ #,##0.00_-;[Red]&quot;$&quot;\ #,##0.00\-"/>
    <numFmt numFmtId="194" formatCode="_-&quot;$&quot;\ * #,##0.00_-;_-&quot;$&quot;\ * #,##0.00\-;_-&quot;$&quot;\ * &quot;-&quot;??_-;_-@_-"/>
    <numFmt numFmtId="195" formatCode="&quot;$&quot;#,##0.00_);[Red]\(&quot;$&quot;#,##0.00\)"/>
    <numFmt numFmtId="196" formatCode="#,##0_ "/>
    <numFmt numFmtId="197" formatCode="0_);[Red]\(0\)"/>
    <numFmt numFmtId="198" formatCode="0.00_ "/>
    <numFmt numFmtId="199" formatCode="#,##0.00_);[Red]\(#,##0.00\)"/>
    <numFmt numFmtId="200" formatCode="0_ "/>
    <numFmt numFmtId="201" formatCode="#,##0_);[Red]\(#,##0\)"/>
  </numFmts>
  <fonts count="60">
    <font>
      <sz val="12"/>
      <name val="宋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2"/>
      <name val="楷体_GB2312"/>
      <charset val="134"/>
    </font>
    <font>
      <b/>
      <sz val="12"/>
      <name val="楷体_GB2312"/>
      <charset val="134"/>
    </font>
    <font>
      <b/>
      <sz val="12"/>
      <name val="黑体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134"/>
    </font>
    <font>
      <sz val="12"/>
      <color indexed="8"/>
      <name val="宋体"/>
      <charset val="134"/>
    </font>
    <font>
      <sz val="10"/>
      <name val="Geneva"/>
      <charset val="134"/>
    </font>
    <font>
      <sz val="8"/>
      <name val="Times New Roman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0"/>
      <name val="Arial"/>
      <charset val="134"/>
    </font>
    <font>
      <sz val="10"/>
      <name val="MS Sans Serif"/>
      <charset val="134"/>
    </font>
    <font>
      <sz val="12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sz val="12"/>
      <color indexed="16"/>
      <name val="宋体"/>
      <charset val="134"/>
    </font>
    <font>
      <b/>
      <sz val="10"/>
      <name val="MS Sans Serif"/>
      <charset val="134"/>
    </font>
    <font>
      <u/>
      <sz val="12"/>
      <color indexed="12"/>
      <name val="宋体"/>
      <charset val="134"/>
    </font>
    <font>
      <sz val="8"/>
      <name val="Arial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2"/>
      <name val="Arial"/>
      <charset val="134"/>
    </font>
    <font>
      <u/>
      <sz val="12"/>
      <color indexed="36"/>
      <name val="宋体"/>
      <charset val="134"/>
    </font>
    <font>
      <b/>
      <sz val="10"/>
      <name val="Tms Rmn"/>
      <charset val="134"/>
    </font>
    <font>
      <sz val="7"/>
      <name val="Small Fonts"/>
      <charset val="134"/>
    </font>
    <font>
      <sz val="12"/>
      <color indexed="17"/>
      <name val="宋体"/>
      <charset val="134"/>
    </font>
    <font>
      <sz val="10"/>
      <name val="楷体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4"/>
      <name val="楷体"/>
      <charset val="134"/>
    </font>
    <font>
      <b/>
      <sz val="9"/>
      <name val="Arial"/>
      <charset val="134"/>
    </font>
    <font>
      <b/>
      <sz val="18"/>
      <color indexed="62"/>
      <name val="宋体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gray0625"/>
    </fill>
    <fill>
      <patternFill patternType="solid">
        <fgColor indexed="54"/>
        <b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2"/>
        <bgColor indexed="52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54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15" borderId="1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33" fillId="0" borderId="0">
      <alignment horizontal="center" wrapText="1"/>
      <protection locked="0"/>
    </xf>
    <xf numFmtId="41" fontId="19" fillId="0" borderId="0" applyFont="0" applyFill="0" applyBorder="0" applyAlignment="0" applyProtection="0">
      <alignment vertical="center"/>
    </xf>
    <xf numFmtId="0" fontId="31" fillId="19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179" fontId="37" fillId="0" borderId="16" applyFill="0" applyProtection="0">
      <alignment horizontal="right"/>
    </xf>
    <xf numFmtId="0" fontId="39" fillId="22" borderId="0" applyNumberFormat="0" applyBorder="0" applyAlignment="0" applyProtection="0"/>
    <xf numFmtId="0" fontId="2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5" fillId="0" borderId="0"/>
    <xf numFmtId="0" fontId="0" fillId="10" borderId="12" applyNumberFormat="0" applyFont="0" applyAlignment="0" applyProtection="0">
      <alignment vertical="center"/>
    </xf>
    <xf numFmtId="0" fontId="5" fillId="0" borderId="0"/>
    <xf numFmtId="0" fontId="2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30" fillId="0" borderId="0"/>
    <xf numFmtId="0" fontId="32" fillId="0" borderId="0"/>
    <xf numFmtId="0" fontId="34" fillId="0" borderId="0" applyNumberFormat="0" applyFill="0" applyBorder="0" applyAlignment="0" applyProtection="0">
      <alignment vertical="center"/>
    </xf>
    <xf numFmtId="0" fontId="30" fillId="0" borderId="0">
      <protection locked="0"/>
    </xf>
    <xf numFmtId="0" fontId="22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0"/>
    <xf numFmtId="0" fontId="20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8" fillId="0" borderId="0" applyNumberFormat="0" applyFont="0" applyFill="0" applyBorder="0" applyAlignment="0" applyProtection="0">
      <alignment horizontal="left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0" borderId="0"/>
    <xf numFmtId="0" fontId="20" fillId="25" borderId="0" applyNumberFormat="0" applyBorder="0" applyAlignment="0" applyProtection="0">
      <alignment vertical="center"/>
    </xf>
    <xf numFmtId="0" fontId="30" fillId="0" borderId="0"/>
    <xf numFmtId="0" fontId="31" fillId="27" borderId="0" applyNumberFormat="0" applyBorder="0" applyAlignment="0" applyProtection="0"/>
    <xf numFmtId="49" fontId="37" fillId="0" borderId="0" applyFont="0" applyFill="0" applyBorder="0" applyAlignment="0" applyProtection="0"/>
    <xf numFmtId="0" fontId="32" fillId="0" borderId="0"/>
    <xf numFmtId="0" fontId="31" fillId="34" borderId="0" applyNumberFormat="0" applyBorder="0" applyAlignment="0" applyProtection="0"/>
    <xf numFmtId="0" fontId="5" fillId="0" borderId="0"/>
    <xf numFmtId="0" fontId="39" fillId="36" borderId="0" applyNumberFormat="0" applyBorder="0" applyAlignment="0" applyProtection="0"/>
    <xf numFmtId="0" fontId="31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22" borderId="0" applyNumberFormat="0" applyBorder="0" applyAlignment="0" applyProtection="0"/>
    <xf numFmtId="0" fontId="31" fillId="27" borderId="0" applyNumberFormat="0" applyBorder="0" applyAlignment="0" applyProtection="0"/>
    <xf numFmtId="0" fontId="37" fillId="0" borderId="0" applyFont="0" applyFill="0" applyBorder="0" applyAlignment="0" applyProtection="0"/>
    <xf numFmtId="0" fontId="31" fillId="31" borderId="0" applyNumberFormat="0" applyBorder="0" applyAlignment="0" applyProtection="0"/>
    <xf numFmtId="193" fontId="37" fillId="0" borderId="0" applyFont="0" applyFill="0" applyBorder="0" applyAlignment="0" applyProtection="0"/>
    <xf numFmtId="0" fontId="39" fillId="19" borderId="0" applyNumberFormat="0" applyBorder="0" applyAlignment="0" applyProtection="0"/>
    <xf numFmtId="0" fontId="39" fillId="36" borderId="0" applyNumberFormat="0" applyBorder="0" applyAlignment="0" applyProtection="0"/>
    <xf numFmtId="0" fontId="31" fillId="34" borderId="0" applyNumberFormat="0" applyBorder="0" applyAlignment="0" applyProtection="0"/>
    <xf numFmtId="0" fontId="31" fillId="19" borderId="0" applyNumberFormat="0" applyBorder="0" applyAlignment="0" applyProtection="0"/>
    <xf numFmtId="0" fontId="39" fillId="19" borderId="0" applyNumberFormat="0" applyBorder="0" applyAlignment="0" applyProtection="0"/>
    <xf numFmtId="188" fontId="37" fillId="0" borderId="0" applyFont="0" applyFill="0" applyBorder="0" applyAlignment="0" applyProtection="0"/>
    <xf numFmtId="0" fontId="39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34" borderId="0" applyNumberFormat="0" applyBorder="0" applyAlignment="0" applyProtection="0"/>
    <xf numFmtId="0" fontId="39" fillId="39" borderId="0" applyNumberFormat="0" applyBorder="0" applyAlignment="0" applyProtection="0"/>
    <xf numFmtId="0" fontId="39" fillId="45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9" fillId="33" borderId="0" applyNumberFormat="0" applyBorder="0" applyAlignment="0" applyProtection="0"/>
    <xf numFmtId="182" fontId="37" fillId="0" borderId="0" applyFont="0" applyFill="0" applyBorder="0" applyAlignment="0" applyProtection="0"/>
    <xf numFmtId="176" fontId="13" fillId="0" borderId="0"/>
    <xf numFmtId="18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/>
    <xf numFmtId="183" fontId="13" fillId="0" borderId="0"/>
    <xf numFmtId="15" fontId="38" fillId="0" borderId="0"/>
    <xf numFmtId="181" fontId="13" fillId="0" borderId="0"/>
    <xf numFmtId="38" fontId="46" fillId="9" borderId="0" applyNumberFormat="0" applyBorder="0" applyAlignment="0" applyProtection="0"/>
    <xf numFmtId="0" fontId="49" fillId="0" borderId="21" applyNumberFormat="0" applyAlignment="0" applyProtection="0">
      <alignment horizontal="left" vertical="center"/>
    </xf>
    <xf numFmtId="0" fontId="49" fillId="0" borderId="19">
      <alignment horizontal="left" vertical="center"/>
    </xf>
    <xf numFmtId="10" fontId="46" fillId="10" borderId="3" applyNumberFormat="0" applyBorder="0" applyAlignment="0" applyProtection="0"/>
    <xf numFmtId="185" fontId="55" fillId="37" borderId="0"/>
    <xf numFmtId="185" fontId="56" fillId="38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177" fontId="37" fillId="0" borderId="0" applyFont="0" applyFill="0" applyBorder="0" applyAlignment="0" applyProtection="0"/>
    <xf numFmtId="191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13" fillId="0" borderId="0"/>
    <xf numFmtId="37" fontId="52" fillId="0" borderId="0"/>
    <xf numFmtId="184" fontId="37" fillId="0" borderId="0"/>
    <xf numFmtId="0" fontId="30" fillId="0" borderId="0"/>
    <xf numFmtId="14" fontId="33" fillId="0" borderId="0">
      <alignment horizontal="center" wrapText="1"/>
      <protection locked="0"/>
    </xf>
    <xf numFmtId="3" fontId="38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30" fillId="0" borderId="0" applyFont="0" applyFill="0" applyBorder="0" applyAlignment="0" applyProtection="0"/>
    <xf numFmtId="192" fontId="37" fillId="0" borderId="0" applyFont="0" applyFill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44" fillId="0" borderId="18">
      <alignment horizontal="center"/>
    </xf>
    <xf numFmtId="0" fontId="38" fillId="32" borderId="0" applyNumberFormat="0" applyFont="0" applyBorder="0" applyAlignment="0" applyProtection="0"/>
    <xf numFmtId="0" fontId="51" fillId="35" borderId="20">
      <protection locked="0"/>
    </xf>
    <xf numFmtId="0" fontId="48" fillId="0" borderId="0"/>
    <xf numFmtId="0" fontId="51" fillId="35" borderId="20">
      <protection locked="0"/>
    </xf>
    <xf numFmtId="0" fontId="51" fillId="35" borderId="20">
      <protection locked="0"/>
    </xf>
    <xf numFmtId="190" fontId="37" fillId="0" borderId="0" applyFont="0" applyFill="0" applyBorder="0" applyAlignment="0" applyProtection="0"/>
    <xf numFmtId="0" fontId="37" fillId="0" borderId="2" applyNumberFormat="0" applyFill="0" applyProtection="0">
      <alignment horizontal="right"/>
    </xf>
    <xf numFmtId="0" fontId="57" fillId="0" borderId="2" applyNumberFormat="0" applyFill="0" applyProtection="0">
      <alignment horizontal="center"/>
    </xf>
    <xf numFmtId="0" fontId="59" fillId="0" borderId="0" applyNumberFormat="0" applyFill="0" applyBorder="0" applyAlignment="0" applyProtection="0"/>
    <xf numFmtId="0" fontId="54" fillId="0" borderId="16" applyNumberFormat="0" applyFill="0" applyProtection="0">
      <alignment horizontal="center"/>
    </xf>
    <xf numFmtId="0" fontId="42" fillId="43" borderId="0" applyNumberFormat="0" applyBorder="0" applyAlignment="0" applyProtection="0"/>
    <xf numFmtId="0" fontId="43" fillId="30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3" fontId="4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3" fillId="31" borderId="0" applyNumberFormat="0" applyBorder="0" applyAlignment="0" applyProtection="0"/>
    <xf numFmtId="0" fontId="54" fillId="0" borderId="16" applyNumberFormat="0" applyFill="0" applyProtection="0">
      <alignment horizontal="left"/>
    </xf>
    <xf numFmtId="0" fontId="38" fillId="0" borderId="0"/>
    <xf numFmtId="41" fontId="0" fillId="0" borderId="0" applyFont="0" applyFill="0" applyBorder="0" applyAlignment="0" applyProtection="0"/>
    <xf numFmtId="4" fontId="38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2" fillId="44" borderId="0" applyNumberFormat="0" applyBorder="0" applyAlignment="0" applyProtection="0"/>
    <xf numFmtId="0" fontId="42" fillId="29" borderId="0" applyNumberFormat="0" applyBorder="0" applyAlignment="0" applyProtection="0"/>
    <xf numFmtId="0" fontId="37" fillId="0" borderId="2" applyNumberFormat="0" applyFill="0" applyProtection="0">
      <alignment horizontal="left"/>
    </xf>
    <xf numFmtId="1" fontId="37" fillId="0" borderId="16" applyFill="0" applyProtection="0">
      <alignment horizontal="center"/>
    </xf>
    <xf numFmtId="0" fontId="38" fillId="0" borderId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7" fontId="0" fillId="0" borderId="0" xfId="0" applyNumberFormat="1" applyAlignment="1" applyProtection="1">
      <alignment horizontal="right"/>
      <protection locked="0"/>
    </xf>
    <xf numFmtId="198" fontId="0" fillId="0" borderId="0" xfId="0" applyNumberForma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9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197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78" fontId="0" fillId="0" borderId="2" xfId="0" applyNumberFormat="1" applyBorder="1" applyAlignment="1" applyProtection="1">
      <alignment horizontal="right" vertical="center" wrapText="1"/>
    </xf>
    <xf numFmtId="199" fontId="5" fillId="0" borderId="3" xfId="15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left" vertical="center"/>
    </xf>
    <xf numFmtId="178" fontId="5" fillId="0" borderId="3" xfId="10" applyNumberFormat="1" applyFont="1" applyBorder="1" applyAlignment="1" applyProtection="1">
      <alignment horizontal="right"/>
    </xf>
    <xf numFmtId="201" fontId="5" fillId="0" borderId="3" xfId="10" applyNumberFormat="1" applyFont="1" applyBorder="1" applyAlignment="1" applyProtection="1">
      <alignment horizontal="right"/>
    </xf>
    <xf numFmtId="0" fontId="6" fillId="3" borderId="3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178" fontId="5" fillId="3" borderId="3" xfId="10" applyNumberFormat="1" applyFont="1" applyFill="1" applyBorder="1" applyAlignment="1" applyProtection="1">
      <alignment horizontal="right"/>
      <protection locked="0"/>
    </xf>
    <xf numFmtId="197" fontId="5" fillId="3" borderId="3" xfId="10" applyNumberFormat="1" applyFont="1" applyFill="1" applyBorder="1" applyAlignment="1" applyProtection="1">
      <alignment horizontal="right"/>
      <protection locked="0"/>
    </xf>
    <xf numFmtId="199" fontId="5" fillId="3" borderId="3" xfId="15" applyNumberFormat="1" applyFont="1" applyFill="1" applyBorder="1" applyAlignment="1" applyProtection="1">
      <alignment horizontal="center" vertical="center"/>
      <protection locked="0"/>
    </xf>
    <xf numFmtId="201" fontId="5" fillId="3" borderId="3" xfId="10" applyNumberFormat="1" applyFont="1" applyFill="1" applyBorder="1" applyAlignment="1" applyProtection="1">
      <alignment horizontal="right"/>
      <protection locked="0"/>
    </xf>
    <xf numFmtId="0" fontId="7" fillId="2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43" fontId="5" fillId="0" borderId="3" xfId="10" applyNumberFormat="1" applyFont="1" applyBorder="1" applyAlignment="1" applyProtection="1">
      <alignment horizontal="right"/>
      <protection locked="0"/>
    </xf>
    <xf numFmtId="197" fontId="5" fillId="0" borderId="3" xfId="10" applyNumberFormat="1" applyFont="1" applyBorder="1" applyAlignment="1" applyProtection="1">
      <alignment horizontal="right"/>
      <protection locked="0"/>
    </xf>
    <xf numFmtId="201" fontId="5" fillId="0" borderId="3" xfId="10" applyNumberFormat="1" applyFont="1" applyBorder="1" applyAlignment="1" applyProtection="1">
      <alignment horizontal="right"/>
      <protection locked="0"/>
    </xf>
    <xf numFmtId="178" fontId="5" fillId="0" borderId="3" xfId="10" applyNumberFormat="1" applyFont="1" applyBorder="1" applyAlignment="1" applyProtection="1">
      <alignment horizontal="right"/>
      <protection locked="0"/>
    </xf>
    <xf numFmtId="180" fontId="5" fillId="0" borderId="3" xfId="10" applyNumberFormat="1" applyFont="1" applyBorder="1" applyAlignment="1" applyProtection="1">
      <alignment horizontal="right"/>
      <protection locked="0"/>
    </xf>
    <xf numFmtId="200" fontId="5" fillId="0" borderId="3" xfId="10" applyNumberFormat="1" applyFont="1" applyBorder="1" applyAlignment="1" applyProtection="1">
      <alignment horizontal="right"/>
      <protection locked="0"/>
    </xf>
    <xf numFmtId="0" fontId="4" fillId="3" borderId="3" xfId="0" applyNumberFormat="1" applyFont="1" applyFill="1" applyBorder="1" applyAlignment="1" applyProtection="1">
      <alignment horizontal="center" vertical="center"/>
    </xf>
    <xf numFmtId="200" fontId="5" fillId="3" borderId="3" xfId="10" applyNumberFormat="1" applyFont="1" applyFill="1" applyBorder="1" applyAlignment="1" applyProtection="1">
      <alignment horizontal="right"/>
      <protection locked="0"/>
    </xf>
    <xf numFmtId="0" fontId="7" fillId="3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197" fontId="5" fillId="0" borderId="3" xfId="1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8" fontId="2" fillId="0" borderId="3" xfId="0" applyNumberFormat="1" applyFont="1" applyBorder="1" applyAlignment="1" applyProtection="1">
      <alignment horizontal="center" vertical="distributed"/>
      <protection locked="0"/>
    </xf>
    <xf numFmtId="189" fontId="5" fillId="0" borderId="3" xfId="15" applyNumberFormat="1" applyFont="1" applyBorder="1" applyAlignment="1" applyProtection="1">
      <alignment horizontal="right"/>
    </xf>
    <xf numFmtId="178" fontId="5" fillId="3" borderId="3" xfId="10" applyNumberFormat="1" applyFont="1" applyFill="1" applyBorder="1" applyAlignment="1" applyProtection="1">
      <alignment horizontal="right"/>
    </xf>
    <xf numFmtId="189" fontId="5" fillId="3" borderId="3" xfId="15" applyNumberFormat="1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201" fontId="8" fillId="0" borderId="0" xfId="0" applyNumberFormat="1" applyFont="1" applyAlignment="1" applyProtection="1">
      <alignment horizontal="right"/>
      <protection locked="0"/>
    </xf>
    <xf numFmtId="197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201" fontId="8" fillId="0" borderId="6" xfId="0" applyNumberFormat="1" applyFont="1" applyBorder="1" applyAlignment="1" applyProtection="1">
      <protection locked="0"/>
    </xf>
    <xf numFmtId="201" fontId="8" fillId="0" borderId="6" xfId="0" applyNumberFormat="1" applyFont="1" applyBorder="1" applyAlignment="1" applyProtection="1">
      <alignment horizontal="center"/>
      <protection locked="0"/>
    </xf>
    <xf numFmtId="201" fontId="2" fillId="0" borderId="1" xfId="0" applyNumberFormat="1" applyFont="1" applyBorder="1" applyAlignment="1" applyProtection="1">
      <alignment horizontal="center" vertical="distributed"/>
      <protection locked="0"/>
    </xf>
    <xf numFmtId="201" fontId="2" fillId="0" borderId="1" xfId="0" applyNumberFormat="1" applyFont="1" applyBorder="1" applyAlignment="1" applyProtection="1">
      <alignment horizontal="center" vertical="center" wrapText="1"/>
      <protection locked="0"/>
    </xf>
    <xf numFmtId="201" fontId="7" fillId="0" borderId="1" xfId="0" applyNumberFormat="1" applyFont="1" applyBorder="1" applyAlignment="1" applyProtection="1">
      <alignment horizontal="center" vertical="center"/>
      <protection locked="0"/>
    </xf>
    <xf numFmtId="201" fontId="2" fillId="0" borderId="2" xfId="0" applyNumberFormat="1" applyFont="1" applyBorder="1" applyAlignment="1" applyProtection="1">
      <alignment horizontal="center" vertical="distributed"/>
      <protection locked="0"/>
    </xf>
    <xf numFmtId="201" fontId="2" fillId="0" borderId="2" xfId="0" applyNumberFormat="1" applyFont="1" applyBorder="1" applyAlignment="1" applyProtection="1">
      <alignment horizontal="center" vertical="center" wrapText="1"/>
      <protection locked="0"/>
    </xf>
    <xf numFmtId="201" fontId="7" fillId="0" borderId="2" xfId="0" applyNumberFormat="1" applyFont="1" applyBorder="1" applyAlignment="1" applyProtection="1">
      <alignment horizontal="center" vertical="center"/>
      <protection locked="0"/>
    </xf>
    <xf numFmtId="201" fontId="4" fillId="0" borderId="3" xfId="10" applyNumberFormat="1" applyFont="1" applyBorder="1" applyAlignment="1" applyProtection="1">
      <alignment horizontal="right" vertical="center"/>
    </xf>
    <xf numFmtId="187" fontId="5" fillId="0" borderId="3" xfId="15" applyNumberFormat="1" applyFont="1" applyFill="1" applyBorder="1" applyAlignment="1" applyProtection="1">
      <alignment horizontal="right" vertical="center"/>
      <protection locked="0"/>
    </xf>
    <xf numFmtId="196" fontId="5" fillId="0" borderId="3" xfId="10" applyNumberFormat="1" applyFont="1" applyBorder="1" applyAlignment="1" applyProtection="1">
      <alignment horizontal="right" vertical="center"/>
    </xf>
    <xf numFmtId="189" fontId="5" fillId="0" borderId="3" xfId="10" applyNumberFormat="1" applyFont="1" applyBorder="1" applyAlignment="1" applyProtection="1">
      <alignment horizontal="right" vertical="center"/>
    </xf>
    <xf numFmtId="198" fontId="5" fillId="0" borderId="3" xfId="10" applyNumberFormat="1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vertical="center" wrapText="1"/>
    </xf>
    <xf numFmtId="201" fontId="5" fillId="0" borderId="3" xfId="10" applyNumberFormat="1" applyFont="1" applyBorder="1" applyAlignment="1" applyProtection="1">
      <alignment horizontal="right" vertical="center"/>
    </xf>
    <xf numFmtId="198" fontId="0" fillId="0" borderId="3" xfId="10" applyNumberFormat="1" applyFont="1" applyBorder="1" applyAlignment="1" applyProtection="1">
      <alignment horizontal="right" vertical="center"/>
    </xf>
    <xf numFmtId="201" fontId="4" fillId="2" borderId="3" xfId="0" applyNumberFormat="1" applyFont="1" applyFill="1" applyBorder="1" applyAlignment="1" applyProtection="1">
      <alignment horizontal="right" vertical="center"/>
    </xf>
    <xf numFmtId="201" fontId="0" fillId="0" borderId="3" xfId="0" applyNumberFormat="1" applyFont="1" applyBorder="1" applyAlignment="1" applyProtection="1">
      <alignment horizontal="right" vertical="center"/>
      <protection locked="0"/>
    </xf>
    <xf numFmtId="0" fontId="2" fillId="2" borderId="3" xfId="0" applyNumberFormat="1" applyFont="1" applyFill="1" applyBorder="1" applyAlignment="1" applyProtection="1">
      <alignment vertical="center" wrapText="1"/>
    </xf>
    <xf numFmtId="201" fontId="5" fillId="2" borderId="3" xfId="0" applyNumberFormat="1" applyFont="1" applyFill="1" applyBorder="1" applyAlignment="1" applyProtection="1">
      <alignment horizontal="right" vertical="center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201" fontId="8" fillId="0" borderId="0" xfId="0" applyNumberFormat="1" applyFont="1" applyAlignment="1" applyProtection="1">
      <protection locked="0"/>
    </xf>
    <xf numFmtId="201" fontId="0" fillId="0" borderId="0" xfId="0" applyNumberFormat="1" applyFont="1" applyAlignment="1" applyProtection="1">
      <alignment horizontal="center"/>
      <protection locked="0"/>
    </xf>
    <xf numFmtId="199" fontId="0" fillId="0" borderId="0" xfId="0" applyNumberFormat="1" applyFont="1" applyAlignment="1" applyProtection="1">
      <alignment horizontal="center"/>
      <protection locked="0"/>
    </xf>
    <xf numFmtId="201" fontId="2" fillId="0" borderId="0" xfId="0" applyNumberFormat="1" applyFont="1" applyAlignment="1" applyProtection="1">
      <alignment horizontal="right" vertical="center"/>
      <protection locked="0"/>
    </xf>
    <xf numFmtId="199" fontId="2" fillId="0" borderId="0" xfId="0" applyNumberFormat="1" applyFont="1" applyAlignment="1" applyProtection="1">
      <alignment horizontal="right" vertical="center"/>
      <protection locked="0"/>
    </xf>
    <xf numFmtId="199" fontId="2" fillId="0" borderId="0" xfId="0" applyNumberFormat="1" applyFont="1" applyAlignment="1" applyProtection="1">
      <alignment vertical="center"/>
      <protection locked="0"/>
    </xf>
    <xf numFmtId="201" fontId="0" fillId="0" borderId="0" xfId="0" applyNumberFormat="1" applyFont="1" applyAlignment="1" applyProtection="1">
      <alignment horizontal="right" vertical="center"/>
      <protection locked="0"/>
    </xf>
    <xf numFmtId="199" fontId="0" fillId="0" borderId="0" xfId="0" applyNumberFormat="1" applyFont="1" applyAlignment="1" applyProtection="1">
      <alignment horizontal="right" vertical="center"/>
      <protection locked="0"/>
    </xf>
    <xf numFmtId="199" fontId="0" fillId="0" borderId="0" xfId="0" applyNumberFormat="1" applyFont="1" applyAlignment="1" applyProtection="1">
      <alignment vertical="center"/>
      <protection locked="0"/>
    </xf>
    <xf numFmtId="199" fontId="8" fillId="0" borderId="0" xfId="0" applyNumberFormat="1" applyFont="1" applyAlignment="1" applyProtection="1">
      <alignment horizontal="right"/>
      <protection locked="0"/>
    </xf>
    <xf numFmtId="199" fontId="8" fillId="0" borderId="0" xfId="0" applyNumberFormat="1" applyFont="1" applyProtection="1">
      <protection locked="0"/>
    </xf>
    <xf numFmtId="201" fontId="0" fillId="0" borderId="2" xfId="0" applyNumberFormat="1" applyBorder="1" applyAlignment="1" applyProtection="1">
      <alignment horizontal="right" vertical="center" wrapText="1"/>
    </xf>
    <xf numFmtId="187" fontId="5" fillId="0" borderId="3" xfId="15" applyNumberFormat="1" applyFont="1" applyFill="1" applyBorder="1" applyAlignment="1" applyProtection="1">
      <alignment horizontal="center" vertical="center"/>
      <protection locked="0"/>
    </xf>
    <xf numFmtId="178" fontId="4" fillId="0" borderId="3" xfId="10" applyNumberFormat="1" applyFont="1" applyBorder="1" applyAlignment="1" applyProtection="1">
      <alignment horizontal="right"/>
    </xf>
    <xf numFmtId="187" fontId="4" fillId="0" borderId="3" xfId="15" applyNumberFormat="1" applyFont="1" applyFill="1" applyBorder="1" applyAlignment="1" applyProtection="1">
      <alignment horizontal="center" vertical="center"/>
      <protection locked="0"/>
    </xf>
    <xf numFmtId="0" fontId="6" fillId="4" borderId="3" xfId="0" applyNumberFormat="1" applyFont="1" applyFill="1" applyBorder="1" applyAlignment="1" applyProtection="1">
      <alignment horizontal="left" vertical="center"/>
    </xf>
    <xf numFmtId="196" fontId="5" fillId="0" borderId="3" xfId="10" applyNumberFormat="1" applyFont="1" applyBorder="1" applyAlignment="1" applyProtection="1">
      <alignment horizontal="right"/>
      <protection locked="0"/>
    </xf>
    <xf numFmtId="0" fontId="7" fillId="4" borderId="3" xfId="0" applyNumberFormat="1" applyFont="1" applyFill="1" applyBorder="1" applyAlignment="1" applyProtection="1">
      <alignment horizontal="left" vertical="center"/>
    </xf>
    <xf numFmtId="0" fontId="7" fillId="4" borderId="4" xfId="0" applyNumberFormat="1" applyFont="1" applyFill="1" applyBorder="1" applyAlignment="1" applyProtection="1">
      <alignment horizontal="left" vertical="center"/>
    </xf>
    <xf numFmtId="196" fontId="5" fillId="0" borderId="3" xfId="10" applyNumberFormat="1" applyFont="1" applyBorder="1" applyAlignment="1" applyProtection="1">
      <alignment horizontal="right"/>
    </xf>
    <xf numFmtId="201" fontId="4" fillId="0" borderId="3" xfId="10" applyNumberFormat="1" applyFont="1" applyBorder="1" applyAlignment="1" applyProtection="1">
      <alignment horizontal="right"/>
    </xf>
    <xf numFmtId="189" fontId="4" fillId="0" borderId="3" xfId="15" applyNumberFormat="1" applyFont="1" applyBorder="1" applyAlignment="1" applyProtection="1">
      <alignment horizontal="right"/>
    </xf>
    <xf numFmtId="0" fontId="2" fillId="0" borderId="0" xfId="0" applyFont="1" applyProtection="1"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198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201" fontId="9" fillId="0" borderId="0" xfId="0" applyNumberFormat="1" applyFont="1" applyFill="1" applyBorder="1" applyAlignment="1" applyProtection="1">
      <alignment horizontal="right"/>
      <protection locked="0"/>
    </xf>
    <xf numFmtId="201" fontId="8" fillId="0" borderId="0" xfId="0" applyNumberFormat="1" applyFont="1" applyBorder="1" applyAlignment="1" applyProtection="1">
      <alignment horizontal="right"/>
      <protection locked="0"/>
    </xf>
    <xf numFmtId="196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distributed"/>
      <protection locked="0"/>
    </xf>
    <xf numFmtId="20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196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201" fontId="11" fillId="0" borderId="3" xfId="10" applyNumberFormat="1" applyFont="1" applyBorder="1" applyAlignment="1" applyProtection="1">
      <alignment horizontal="right"/>
    </xf>
    <xf numFmtId="187" fontId="12" fillId="0" borderId="3" xfId="15" applyNumberFormat="1" applyFont="1" applyFill="1" applyBorder="1" applyAlignment="1" applyProtection="1">
      <alignment horizontal="right" vertical="center"/>
      <protection locked="0"/>
    </xf>
    <xf numFmtId="196" fontId="11" fillId="0" borderId="3" xfId="10" applyNumberFormat="1" applyFont="1" applyBorder="1" applyAlignment="1" applyProtection="1">
      <alignment horizontal="right"/>
    </xf>
    <xf numFmtId="201" fontId="11" fillId="2" borderId="3" xfId="0" applyNumberFormat="1" applyFont="1" applyFill="1" applyBorder="1" applyAlignment="1" applyProtection="1">
      <alignment horizontal="right" vertical="center"/>
    </xf>
    <xf numFmtId="201" fontId="12" fillId="0" borderId="3" xfId="10" applyNumberFormat="1" applyFont="1" applyBorder="1" applyAlignment="1" applyProtection="1">
      <alignment horizontal="right"/>
      <protection locked="0"/>
    </xf>
    <xf numFmtId="196" fontId="12" fillId="0" borderId="3" xfId="10" applyNumberFormat="1" applyFont="1" applyBorder="1" applyAlignment="1" applyProtection="1">
      <alignment horizontal="right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196" fontId="12" fillId="0" borderId="3" xfId="10" applyNumberFormat="1" applyFont="1" applyBorder="1" applyAlignment="1" applyProtection="1">
      <alignment horizontal="right"/>
      <protection locked="0"/>
    </xf>
    <xf numFmtId="201" fontId="12" fillId="0" borderId="3" xfId="10" applyNumberFormat="1" applyFont="1" applyBorder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201" fontId="11" fillId="2" borderId="2" xfId="0" applyNumberFormat="1" applyFont="1" applyFill="1" applyBorder="1" applyAlignment="1" applyProtection="1">
      <alignment horizontal="right" vertical="center"/>
    </xf>
    <xf numFmtId="201" fontId="12" fillId="0" borderId="2" xfId="0" applyNumberFormat="1" applyFont="1" applyBorder="1" applyAlignment="1" applyProtection="1">
      <alignment horizontal="right" vertical="center"/>
      <protection locked="0"/>
    </xf>
    <xf numFmtId="198" fontId="9" fillId="0" borderId="0" xfId="0" applyNumberFormat="1" applyFont="1" applyFill="1" applyBorder="1" applyAlignment="1" applyProtection="1">
      <alignment horizontal="right"/>
      <protection locked="0"/>
    </xf>
    <xf numFmtId="201" fontId="2" fillId="0" borderId="5" xfId="0" applyNumberFormat="1" applyFont="1" applyBorder="1" applyAlignment="1" applyProtection="1">
      <alignment horizontal="center" vertical="center" wrapText="1"/>
      <protection locked="0"/>
    </xf>
    <xf numFmtId="197" fontId="0" fillId="0" borderId="0" xfId="0" applyNumberFormat="1" applyFont="1" applyAlignment="1" applyProtection="1">
      <alignment horizontal="center"/>
      <protection locked="0"/>
    </xf>
    <xf numFmtId="189" fontId="11" fillId="0" borderId="3" xfId="10" applyNumberFormat="1" applyFont="1" applyBorder="1" applyAlignment="1" applyProtection="1">
      <alignment horizontal="right"/>
    </xf>
    <xf numFmtId="201" fontId="2" fillId="0" borderId="0" xfId="0" applyNumberFormat="1" applyFont="1" applyAlignment="1" applyProtection="1">
      <alignment horizontal="right"/>
      <protection locked="0"/>
    </xf>
    <xf numFmtId="197" fontId="2" fillId="0" borderId="0" xfId="0" applyNumberFormat="1" applyFont="1" applyAlignment="1" applyProtection="1">
      <alignment horizontal="right"/>
      <protection locked="0"/>
    </xf>
    <xf numFmtId="189" fontId="12" fillId="0" borderId="3" xfId="10" applyNumberFormat="1" applyFont="1" applyBorder="1" applyAlignment="1" applyProtection="1">
      <alignment horizontal="right"/>
    </xf>
    <xf numFmtId="201" fontId="0" fillId="0" borderId="0" xfId="0" applyNumberFormat="1" applyFont="1" applyAlignment="1" applyProtection="1">
      <alignment horizontal="right"/>
      <protection locked="0"/>
    </xf>
    <xf numFmtId="197" fontId="0" fillId="0" borderId="0" xfId="0" applyNumberFormat="1" applyFont="1" applyAlignment="1" applyProtection="1">
      <alignment horizontal="right"/>
      <protection locked="0"/>
    </xf>
  </cellXfs>
  <cellStyles count="1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日期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_ET_STYLE_NoName_00__Book1" xfId="17"/>
    <cellStyle name="注释" xfId="18" builtinId="10"/>
    <cellStyle name="_ET_STYLE_NoName_00__Sheet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_ET_STYLE_NoName_00_" xfId="25"/>
    <cellStyle name="_Book1_1" xfId="26"/>
    <cellStyle name="解释性文本" xfId="27" builtinId="53"/>
    <cellStyle name="6mal" xfId="28"/>
    <cellStyle name="标题 1" xfId="29" builtinId="16"/>
    <cellStyle name="标题 2" xfId="30" builtinId="17"/>
    <cellStyle name="_20100326高清市院遂宁检察院1080P配置清单26日改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PSChar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_弱电系统设备配置报价清单" xfId="60"/>
    <cellStyle name="60% - 强调文字颜色 6" xfId="61" builtinId="52"/>
    <cellStyle name="_Book1" xfId="62"/>
    <cellStyle name="Accent2 - 20%" xfId="63"/>
    <cellStyle name="_Book1_2" xfId="64"/>
    <cellStyle name="_ET_STYLE_NoName_00__Book1_1" xfId="65"/>
    <cellStyle name="Accent1 - 20%" xfId="66"/>
    <cellStyle name="0,0_x000d_&#10;NA_x000d_&#10;" xfId="67"/>
    <cellStyle name="Accent1" xfId="68"/>
    <cellStyle name="Accent1 - 40%" xfId="69"/>
    <cellStyle name="Accent1 - 60%" xfId="70"/>
    <cellStyle name="Accent2" xfId="71"/>
    <cellStyle name="Accent3" xfId="72"/>
    <cellStyle name="Accent3 - 20%" xfId="73"/>
    <cellStyle name="Milliers_!!!GO" xfId="74"/>
    <cellStyle name="Accent3 - 40%" xfId="75"/>
    <cellStyle name="Mon閠aire [0]_!!!GO" xfId="76"/>
    <cellStyle name="Accent3 - 60%" xfId="77"/>
    <cellStyle name="Accent4" xfId="78"/>
    <cellStyle name="Accent4 - 20%" xfId="79"/>
    <cellStyle name="Accent4 - 40%" xfId="80"/>
    <cellStyle name="Accent4 - 60%" xfId="81"/>
    <cellStyle name="捠壿 [0.00]_Region Orders (2)" xfId="82"/>
    <cellStyle name="Accent5" xfId="83"/>
    <cellStyle name="Accent5 - 20%" xfId="84"/>
    <cellStyle name="Accent5 - 40%" xfId="85"/>
    <cellStyle name="Accent5 - 60%" xfId="86"/>
    <cellStyle name="Accent6" xfId="87"/>
    <cellStyle name="Accent6 - 20%" xfId="88"/>
    <cellStyle name="Accent6 - 40%" xfId="89"/>
    <cellStyle name="Accent6 - 60%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分级显示列_1_Book1" xfId="96"/>
    <cellStyle name="样式 1" xfId="97"/>
    <cellStyle name="Currency1" xfId="98"/>
    <cellStyle name="Date" xfId="99"/>
    <cellStyle name="Dollar (zero dec)" xfId="100"/>
    <cellStyle name="Grey" xfId="101"/>
    <cellStyle name="Header1" xfId="102"/>
    <cellStyle name="Header2" xfId="103"/>
    <cellStyle name="Input [yellow]" xfId="104"/>
    <cellStyle name="Input Cells" xfId="105"/>
    <cellStyle name="Linked Cells" xfId="106"/>
    <cellStyle name="Millares [0]_96 Risk" xfId="107"/>
    <cellStyle name="Millares_96 Risk" xfId="108"/>
    <cellStyle name="Milliers [0]_!!!GO" xfId="109"/>
    <cellStyle name="Moneda [0]_96 Risk" xfId="110"/>
    <cellStyle name="Moneda_96 Risk" xfId="111"/>
    <cellStyle name="Mon閠aire_!!!GO" xfId="112"/>
    <cellStyle name="New Times Roman" xfId="113"/>
    <cellStyle name="no dec" xfId="114"/>
    <cellStyle name="Normal - Style1" xfId="115"/>
    <cellStyle name="Normal_!!!GO" xfId="116"/>
    <cellStyle name="per.style" xfId="117"/>
    <cellStyle name="PSInt" xfId="118"/>
    <cellStyle name="Percent [2]" xfId="119"/>
    <cellStyle name="Percent_!!!GO" xfId="120"/>
    <cellStyle name="Pourcentage_pldt" xfId="121"/>
    <cellStyle name="PSDate" xfId="122"/>
    <cellStyle name="PSDec" xfId="123"/>
    <cellStyle name="PSHeading" xfId="124"/>
    <cellStyle name="PSSpacer" xfId="125"/>
    <cellStyle name="sstot" xfId="126"/>
    <cellStyle name="Standard_AREAS" xfId="127"/>
    <cellStyle name="t" xfId="128"/>
    <cellStyle name="t_HVAC Equipment (3)" xfId="129"/>
    <cellStyle name="捠壿_Region Orders (2)" xfId="130"/>
    <cellStyle name="编号" xfId="131"/>
    <cellStyle name="标题1" xfId="132"/>
    <cellStyle name="表标题" xfId="133"/>
    <cellStyle name="部门" xfId="134"/>
    <cellStyle name="强调 3" xfId="135"/>
    <cellStyle name="差_Book1" xfId="136"/>
    <cellStyle name="超级链接" xfId="137"/>
    <cellStyle name="分级显示行_1_Book1" xfId="138"/>
    <cellStyle name="后继超级链接" xfId="139"/>
    <cellStyle name="好_Book1" xfId="140"/>
    <cellStyle name="借出原因" xfId="141"/>
    <cellStyle name="普通_97-917" xfId="142"/>
    <cellStyle name="千分位[0]_laroux" xfId="143"/>
    <cellStyle name="千分位_97-917" xfId="144"/>
    <cellStyle name="千位[0]_ 方正PC" xfId="145"/>
    <cellStyle name="千位_ 方正PC" xfId="146"/>
    <cellStyle name="强调 1" xfId="147"/>
    <cellStyle name="强调 2" xfId="148"/>
    <cellStyle name="商品名称" xfId="149"/>
    <cellStyle name="数量" xfId="150"/>
    <cellStyle name="昗弨_Pacific Region P&amp;L" xfId="151"/>
    <cellStyle name="寘嬫愗傝 [0.00]_Region Orders (2)" xfId="152"/>
    <cellStyle name="寘嬫愗傝_Region Orders (2)" xfId="1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showGridLines="0" showZeros="0" workbookViewId="0">
      <pane xSplit="1" ySplit="4" topLeftCell="B5" activePane="bottomRight" state="frozenSplit"/>
      <selection/>
      <selection pane="topRight"/>
      <selection pane="bottomLeft"/>
      <selection pane="bottomRight" activeCell="K24" sqref="K24"/>
    </sheetView>
  </sheetViews>
  <sheetFormatPr defaultColWidth="9" defaultRowHeight="14.25"/>
  <cols>
    <col min="1" max="1" width="30.625" style="53" customWidth="1"/>
    <col min="2" max="2" width="9.125" style="53" customWidth="1"/>
    <col min="3" max="3" width="12" style="54" customWidth="1"/>
    <col min="4" max="4" width="11.75" style="54" customWidth="1"/>
    <col min="5" max="5" width="12.75" style="54" customWidth="1"/>
    <col min="6" max="6" width="10.125" style="54" customWidth="1"/>
    <col min="7" max="7" width="11.625" style="54" customWidth="1"/>
    <col min="8" max="8" width="11.25" style="103" customWidth="1"/>
    <col min="9" max="9" width="10.75" style="104" customWidth="1"/>
    <col min="10" max="13" width="9" style="54"/>
    <col min="14" max="15" width="9" style="55"/>
    <col min="16" max="16384" width="9" style="53"/>
  </cols>
  <sheetData>
    <row r="1" ht="25.5" customHeight="1" spans="1:9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ht="25.5" customHeight="1" spans="1:9">
      <c r="A2" s="106"/>
      <c r="B2" s="107"/>
      <c r="C2" s="108"/>
      <c r="D2" s="108"/>
      <c r="E2" s="108"/>
      <c r="F2" s="108"/>
      <c r="G2" s="109"/>
      <c r="H2" s="110" t="s">
        <v>1</v>
      </c>
      <c r="I2" s="132"/>
    </row>
    <row r="3" s="50" customFormat="1" ht="15" customHeight="1" spans="1:15">
      <c r="A3" s="8" t="s">
        <v>2</v>
      </c>
      <c r="B3" s="111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112" t="s">
        <v>9</v>
      </c>
      <c r="I3" s="133"/>
      <c r="J3" s="81"/>
      <c r="K3" s="81"/>
      <c r="L3" s="81"/>
      <c r="M3" s="81"/>
      <c r="N3" s="134"/>
      <c r="O3" s="134"/>
    </row>
    <row r="4" s="50" customFormat="1" ht="15" customHeight="1" spans="1:15">
      <c r="A4" s="10"/>
      <c r="B4" s="113"/>
      <c r="C4" s="63"/>
      <c r="D4" s="63"/>
      <c r="E4" s="63"/>
      <c r="F4" s="63"/>
      <c r="G4" s="63"/>
      <c r="H4" s="114" t="s">
        <v>10</v>
      </c>
      <c r="I4" s="46" t="s">
        <v>11</v>
      </c>
      <c r="J4" s="81"/>
      <c r="K4" s="81"/>
      <c r="L4" s="81"/>
      <c r="M4" s="81"/>
      <c r="N4" s="134"/>
      <c r="O4" s="134"/>
    </row>
    <row r="5" s="102" customFormat="1" ht="21.75" customHeight="1" spans="1:15">
      <c r="A5" s="115" t="s">
        <v>12</v>
      </c>
      <c r="B5" s="116">
        <v>100</v>
      </c>
      <c r="C5" s="117">
        <f>C6+C39</f>
        <v>109580</v>
      </c>
      <c r="D5" s="117">
        <f>D6+D39</f>
        <v>13294</v>
      </c>
      <c r="E5" s="117">
        <f>E6+E39</f>
        <v>76942</v>
      </c>
      <c r="F5" s="118">
        <f>IF(C5&lt;&gt;0,ROUND(E5/C5,4)*100,0)</f>
        <v>70.22</v>
      </c>
      <c r="G5" s="117">
        <f>G6+G39</f>
        <v>75255</v>
      </c>
      <c r="H5" s="119">
        <f>E5-G5</f>
        <v>1687</v>
      </c>
      <c r="I5" s="135">
        <f t="shared" ref="I5:I27" si="0">H5/G5*100</f>
        <v>2.2417115141851</v>
      </c>
      <c r="J5" s="136"/>
      <c r="K5" s="136"/>
      <c r="L5" s="136"/>
      <c r="M5" s="136"/>
      <c r="N5" s="137"/>
      <c r="O5" s="137"/>
    </row>
    <row r="6" s="102" customFormat="1" ht="21.75" customHeight="1" spans="1:15">
      <c r="A6" s="17" t="s">
        <v>13</v>
      </c>
      <c r="B6" s="116">
        <v>200</v>
      </c>
      <c r="C6" s="117">
        <f>C7+C25</f>
        <v>74580</v>
      </c>
      <c r="D6" s="117">
        <f>D7+D25</f>
        <v>9717</v>
      </c>
      <c r="E6" s="117">
        <f>E7+E25</f>
        <v>52233</v>
      </c>
      <c r="F6" s="118">
        <f>IF(C6&lt;&gt;0,ROUND(E6/C6,4)*100,0)</f>
        <v>70.04</v>
      </c>
      <c r="G6" s="117">
        <f>G7+G25</f>
        <v>51144</v>
      </c>
      <c r="H6" s="119">
        <f t="shared" ref="H6:H39" si="1">E6-G6</f>
        <v>1089</v>
      </c>
      <c r="I6" s="135">
        <f t="shared" si="0"/>
        <v>2.12928202721727</v>
      </c>
      <c r="J6" s="136"/>
      <c r="K6" s="136"/>
      <c r="L6" s="136"/>
      <c r="M6" s="136"/>
      <c r="N6" s="137"/>
      <c r="O6" s="137"/>
    </row>
    <row r="7" s="102" customFormat="1" ht="21.75" customHeight="1" spans="1:15">
      <c r="A7" s="17" t="s">
        <v>14</v>
      </c>
      <c r="B7" s="116"/>
      <c r="C7" s="117">
        <f>SUM(C8:C24)</f>
        <v>50370</v>
      </c>
      <c r="D7" s="117">
        <f>SUM(D8:D24)</f>
        <v>3853</v>
      </c>
      <c r="E7" s="117">
        <f>SUM(E8:E24)</f>
        <v>30170</v>
      </c>
      <c r="F7" s="118">
        <f>IF(C7&lt;&gt;0,ROUND(E7/C7,4)*100,0)</f>
        <v>59.9</v>
      </c>
      <c r="G7" s="117">
        <f>SUM(G8:G24)</f>
        <v>32090</v>
      </c>
      <c r="H7" s="119">
        <f t="shared" si="1"/>
        <v>-1920</v>
      </c>
      <c r="I7" s="135">
        <f t="shared" si="0"/>
        <v>-5.98317232782798</v>
      </c>
      <c r="J7" s="136"/>
      <c r="K7" s="136"/>
      <c r="L7" s="136"/>
      <c r="M7" s="136"/>
      <c r="N7" s="137"/>
      <c r="O7" s="137"/>
    </row>
    <row r="8" s="7" customFormat="1" ht="21.75" customHeight="1" spans="1:15">
      <c r="A8" s="71" t="s">
        <v>15</v>
      </c>
      <c r="B8" s="116">
        <v>201</v>
      </c>
      <c r="C8" s="120">
        <v>20323</v>
      </c>
      <c r="D8" s="121">
        <v>2183</v>
      </c>
      <c r="E8" s="121">
        <v>13400</v>
      </c>
      <c r="F8" s="118">
        <f>IF(C8&lt;&gt;0,ROUND(E8/C8,4)*100,0)</f>
        <v>65.94</v>
      </c>
      <c r="G8" s="121">
        <v>13382</v>
      </c>
      <c r="H8" s="122">
        <f t="shared" si="1"/>
        <v>18</v>
      </c>
      <c r="I8" s="138">
        <f t="shared" si="0"/>
        <v>0.134509041996712</v>
      </c>
      <c r="J8" s="139"/>
      <c r="K8" s="139"/>
      <c r="L8" s="139"/>
      <c r="M8" s="139"/>
      <c r="N8" s="140"/>
      <c r="O8" s="140"/>
    </row>
    <row r="9" s="7" customFormat="1" ht="21.75" customHeight="1" spans="1:15">
      <c r="A9" s="71" t="s">
        <v>16</v>
      </c>
      <c r="B9" s="116">
        <v>202</v>
      </c>
      <c r="C9" s="120"/>
      <c r="D9" s="121">
        <v>0</v>
      </c>
      <c r="E9" s="121"/>
      <c r="F9" s="118">
        <f t="shared" ref="F9:F39" si="2">IF(C9&lt;&gt;0,ROUND(E9/C9,4)*100,0)</f>
        <v>0</v>
      </c>
      <c r="G9" s="121"/>
      <c r="H9" s="122">
        <f t="shared" si="1"/>
        <v>0</v>
      </c>
      <c r="I9" s="138"/>
      <c r="J9" s="139"/>
      <c r="K9" s="139"/>
      <c r="L9" s="139"/>
      <c r="M9" s="139"/>
      <c r="N9" s="140"/>
      <c r="O9" s="140"/>
    </row>
    <row r="10" s="7" customFormat="1" ht="21.75" customHeight="1" spans="1:15">
      <c r="A10" s="71" t="s">
        <v>17</v>
      </c>
      <c r="B10" s="116">
        <v>203</v>
      </c>
      <c r="C10" s="120">
        <v>1370</v>
      </c>
      <c r="D10" s="121">
        <v>36</v>
      </c>
      <c r="E10" s="121">
        <v>1820</v>
      </c>
      <c r="F10" s="118">
        <f t="shared" si="2"/>
        <v>132.85</v>
      </c>
      <c r="G10" s="121">
        <v>1052</v>
      </c>
      <c r="H10" s="122">
        <f t="shared" si="1"/>
        <v>768</v>
      </c>
      <c r="I10" s="138">
        <f t="shared" si="0"/>
        <v>73.0038022813688</v>
      </c>
      <c r="J10" s="139"/>
      <c r="K10" s="139"/>
      <c r="L10" s="139"/>
      <c r="M10" s="139"/>
      <c r="N10" s="140"/>
      <c r="O10" s="140"/>
    </row>
    <row r="11" s="7" customFormat="1" ht="21.75" customHeight="1" spans="1:15">
      <c r="A11" s="71" t="s">
        <v>18</v>
      </c>
      <c r="B11" s="116">
        <v>204</v>
      </c>
      <c r="C11" s="120"/>
      <c r="D11" s="121">
        <v>0</v>
      </c>
      <c r="E11" s="121"/>
      <c r="F11" s="118">
        <f t="shared" si="2"/>
        <v>0</v>
      </c>
      <c r="G11" s="121"/>
      <c r="H11" s="122">
        <f t="shared" si="1"/>
        <v>0</v>
      </c>
      <c r="I11" s="138"/>
      <c r="J11" s="139"/>
      <c r="K11" s="139"/>
      <c r="L11" s="139"/>
      <c r="M11" s="139"/>
      <c r="N11" s="140"/>
      <c r="O11" s="140"/>
    </row>
    <row r="12" s="7" customFormat="1" ht="21.75" customHeight="1" spans="1:15">
      <c r="A12" s="71" t="s">
        <v>19</v>
      </c>
      <c r="B12" s="116">
        <v>205</v>
      </c>
      <c r="C12" s="120">
        <v>1500</v>
      </c>
      <c r="D12" s="121">
        <v>52</v>
      </c>
      <c r="E12" s="121">
        <v>743</v>
      </c>
      <c r="F12" s="118">
        <f t="shared" si="2"/>
        <v>49.53</v>
      </c>
      <c r="G12" s="121">
        <v>1019</v>
      </c>
      <c r="H12" s="122">
        <f t="shared" si="1"/>
        <v>-276</v>
      </c>
      <c r="I12" s="138">
        <f t="shared" si="0"/>
        <v>-27.0853778213935</v>
      </c>
      <c r="J12" s="139"/>
      <c r="K12" s="139"/>
      <c r="L12" s="139"/>
      <c r="M12" s="139"/>
      <c r="N12" s="140"/>
      <c r="O12" s="140"/>
    </row>
    <row r="13" s="7" customFormat="1" ht="21.75" customHeight="1" spans="1:15">
      <c r="A13" s="71" t="s">
        <v>20</v>
      </c>
      <c r="B13" s="116">
        <v>206</v>
      </c>
      <c r="C13" s="120">
        <v>20</v>
      </c>
      <c r="D13" s="121">
        <v>2</v>
      </c>
      <c r="E13" s="121">
        <v>15</v>
      </c>
      <c r="F13" s="118">
        <f t="shared" si="2"/>
        <v>75</v>
      </c>
      <c r="G13" s="121">
        <v>14</v>
      </c>
      <c r="H13" s="122">
        <f t="shared" si="1"/>
        <v>1</v>
      </c>
      <c r="I13" s="138">
        <f t="shared" si="0"/>
        <v>7.14285714285714</v>
      </c>
      <c r="J13" s="139"/>
      <c r="K13" s="139"/>
      <c r="L13" s="139"/>
      <c r="M13" s="139"/>
      <c r="N13" s="140"/>
      <c r="O13" s="140"/>
    </row>
    <row r="14" s="7" customFormat="1" ht="21.75" customHeight="1" spans="1:15">
      <c r="A14" s="71" t="s">
        <v>21</v>
      </c>
      <c r="B14" s="116">
        <v>208</v>
      </c>
      <c r="C14" s="120">
        <v>7500</v>
      </c>
      <c r="D14" s="121">
        <v>697</v>
      </c>
      <c r="E14" s="121">
        <v>4918</v>
      </c>
      <c r="F14" s="118">
        <f t="shared" si="2"/>
        <v>65.57</v>
      </c>
      <c r="G14" s="121">
        <v>4900</v>
      </c>
      <c r="H14" s="122">
        <f t="shared" si="1"/>
        <v>18</v>
      </c>
      <c r="I14" s="138">
        <f t="shared" si="0"/>
        <v>0.36734693877551</v>
      </c>
      <c r="J14" s="139"/>
      <c r="K14" s="139"/>
      <c r="L14" s="139"/>
      <c r="M14" s="139"/>
      <c r="N14" s="140"/>
      <c r="O14" s="140"/>
    </row>
    <row r="15" s="7" customFormat="1" ht="21.75" customHeight="1" spans="1:15">
      <c r="A15" s="71" t="s">
        <v>22</v>
      </c>
      <c r="B15" s="116">
        <v>209</v>
      </c>
      <c r="C15" s="120">
        <v>3120</v>
      </c>
      <c r="D15" s="121">
        <v>85</v>
      </c>
      <c r="E15" s="121">
        <v>2018</v>
      </c>
      <c r="F15" s="118">
        <f t="shared" si="2"/>
        <v>64.68</v>
      </c>
      <c r="G15" s="121">
        <v>2021</v>
      </c>
      <c r="H15" s="122">
        <f t="shared" si="1"/>
        <v>-3</v>
      </c>
      <c r="I15" s="138">
        <f t="shared" si="0"/>
        <v>-0.148441365660564</v>
      </c>
      <c r="J15" s="139"/>
      <c r="K15" s="139"/>
      <c r="L15" s="139"/>
      <c r="M15" s="139"/>
      <c r="N15" s="140"/>
      <c r="O15" s="140"/>
    </row>
    <row r="16" s="7" customFormat="1" ht="21.75" customHeight="1" spans="1:15">
      <c r="A16" s="71" t="s">
        <v>23</v>
      </c>
      <c r="B16" s="116">
        <v>210</v>
      </c>
      <c r="C16" s="120">
        <v>1520</v>
      </c>
      <c r="D16" s="121">
        <v>41</v>
      </c>
      <c r="E16" s="121">
        <v>1054</v>
      </c>
      <c r="F16" s="118">
        <f t="shared" si="2"/>
        <v>69.34</v>
      </c>
      <c r="G16" s="121">
        <v>918</v>
      </c>
      <c r="H16" s="122">
        <f t="shared" si="1"/>
        <v>136</v>
      </c>
      <c r="I16" s="138">
        <f t="shared" si="0"/>
        <v>14.8148148148148</v>
      </c>
      <c r="J16" s="139"/>
      <c r="K16" s="139"/>
      <c r="L16" s="139"/>
      <c r="M16" s="139"/>
      <c r="N16" s="140"/>
      <c r="O16" s="140"/>
    </row>
    <row r="17" s="7" customFormat="1" ht="21.75" customHeight="1" spans="1:15">
      <c r="A17" s="71" t="s">
        <v>24</v>
      </c>
      <c r="B17" s="116">
        <v>211</v>
      </c>
      <c r="C17" s="120">
        <v>2450</v>
      </c>
      <c r="D17" s="121">
        <v>13</v>
      </c>
      <c r="E17" s="121">
        <v>1116</v>
      </c>
      <c r="F17" s="118">
        <f t="shared" si="2"/>
        <v>45.55</v>
      </c>
      <c r="G17" s="121">
        <v>1642</v>
      </c>
      <c r="H17" s="122">
        <f t="shared" si="1"/>
        <v>-526</v>
      </c>
      <c r="I17" s="138">
        <f t="shared" si="0"/>
        <v>-32.0341047503045</v>
      </c>
      <c r="J17" s="139"/>
      <c r="K17" s="139"/>
      <c r="L17" s="139"/>
      <c r="M17" s="139"/>
      <c r="N17" s="140"/>
      <c r="O17" s="140"/>
    </row>
    <row r="18" s="7" customFormat="1" ht="21.75" customHeight="1" spans="1:15">
      <c r="A18" s="71" t="s">
        <v>25</v>
      </c>
      <c r="B18" s="116">
        <v>212</v>
      </c>
      <c r="C18" s="120">
        <v>3200</v>
      </c>
      <c r="D18" s="121">
        <v>191</v>
      </c>
      <c r="E18" s="121">
        <v>1321</v>
      </c>
      <c r="F18" s="118">
        <f t="shared" si="2"/>
        <v>41.28</v>
      </c>
      <c r="G18" s="121">
        <v>1781</v>
      </c>
      <c r="H18" s="122">
        <f t="shared" si="1"/>
        <v>-460</v>
      </c>
      <c r="I18" s="138">
        <f t="shared" si="0"/>
        <v>-25.828186412128</v>
      </c>
      <c r="J18" s="139"/>
      <c r="K18" s="139"/>
      <c r="L18" s="139"/>
      <c r="M18" s="139"/>
      <c r="N18" s="140"/>
      <c r="O18" s="140"/>
    </row>
    <row r="19" s="7" customFormat="1" ht="21.75" customHeight="1" spans="1:15">
      <c r="A19" s="71" t="s">
        <v>26</v>
      </c>
      <c r="B19" s="116">
        <v>213</v>
      </c>
      <c r="C19" s="120">
        <v>1397</v>
      </c>
      <c r="D19" s="121">
        <v>106</v>
      </c>
      <c r="E19" s="121">
        <v>1019</v>
      </c>
      <c r="F19" s="118">
        <f t="shared" si="2"/>
        <v>72.94</v>
      </c>
      <c r="G19" s="121">
        <v>894</v>
      </c>
      <c r="H19" s="122">
        <f t="shared" si="1"/>
        <v>125</v>
      </c>
      <c r="I19" s="138">
        <f t="shared" si="0"/>
        <v>13.9821029082774</v>
      </c>
      <c r="J19" s="139"/>
      <c r="K19" s="139"/>
      <c r="L19" s="139"/>
      <c r="M19" s="139"/>
      <c r="N19" s="140"/>
      <c r="O19" s="140"/>
    </row>
    <row r="20" s="7" customFormat="1" ht="21.75" customHeight="1" spans="1:15">
      <c r="A20" s="71" t="s">
        <v>27</v>
      </c>
      <c r="B20" s="116">
        <v>214</v>
      </c>
      <c r="C20" s="120">
        <v>500</v>
      </c>
      <c r="D20" s="121">
        <v>0</v>
      </c>
      <c r="E20" s="121">
        <v>153</v>
      </c>
      <c r="F20" s="118">
        <f t="shared" si="2"/>
        <v>30.6</v>
      </c>
      <c r="G20" s="121"/>
      <c r="H20" s="122">
        <f t="shared" si="1"/>
        <v>153</v>
      </c>
      <c r="I20" s="138"/>
      <c r="J20" s="139"/>
      <c r="K20" s="139"/>
      <c r="L20" s="139"/>
      <c r="M20" s="139"/>
      <c r="N20" s="140"/>
      <c r="O20" s="140"/>
    </row>
    <row r="21" s="7" customFormat="1" ht="21.75" customHeight="1" spans="1:15">
      <c r="A21" s="71" t="s">
        <v>28</v>
      </c>
      <c r="B21" s="116">
        <v>215</v>
      </c>
      <c r="C21" s="120">
        <v>7100</v>
      </c>
      <c r="D21" s="121">
        <v>447</v>
      </c>
      <c r="E21" s="121">
        <v>2503</v>
      </c>
      <c r="F21" s="118">
        <f t="shared" si="2"/>
        <v>35.25</v>
      </c>
      <c r="G21" s="121">
        <v>4393</v>
      </c>
      <c r="H21" s="122">
        <f t="shared" si="1"/>
        <v>-1890</v>
      </c>
      <c r="I21" s="138">
        <f t="shared" si="0"/>
        <v>-43.0229911222399</v>
      </c>
      <c r="J21" s="139"/>
      <c r="K21" s="139"/>
      <c r="L21" s="139"/>
      <c r="M21" s="139"/>
      <c r="N21" s="140"/>
      <c r="O21" s="140"/>
    </row>
    <row r="22" s="7" customFormat="1" ht="21.75" customHeight="1" spans="1:15">
      <c r="A22" s="71" t="s">
        <v>29</v>
      </c>
      <c r="B22" s="116">
        <v>216</v>
      </c>
      <c r="C22" s="120">
        <v>260</v>
      </c>
      <c r="D22" s="121">
        <v>0</v>
      </c>
      <c r="E22" s="121"/>
      <c r="F22" s="118">
        <f t="shared" si="2"/>
        <v>0</v>
      </c>
      <c r="G22" s="121"/>
      <c r="H22" s="122">
        <f t="shared" ref="H22:H24" si="3">E22-G22</f>
        <v>0</v>
      </c>
      <c r="I22" s="138"/>
      <c r="J22" s="139"/>
      <c r="K22" s="139"/>
      <c r="L22" s="139"/>
      <c r="M22" s="139"/>
      <c r="N22" s="140"/>
      <c r="O22" s="140"/>
    </row>
    <row r="23" s="7" customFormat="1" ht="21.75" customHeight="1" spans="1:15">
      <c r="A23" s="71" t="s">
        <v>30</v>
      </c>
      <c r="B23" s="116">
        <v>217</v>
      </c>
      <c r="C23" s="120">
        <v>110</v>
      </c>
      <c r="D23" s="121">
        <v>0</v>
      </c>
      <c r="E23" s="121">
        <v>90</v>
      </c>
      <c r="F23" s="118">
        <f t="shared" si="2"/>
        <v>81.82</v>
      </c>
      <c r="G23" s="121">
        <v>70</v>
      </c>
      <c r="H23" s="122">
        <f t="shared" si="3"/>
        <v>20</v>
      </c>
      <c r="I23" s="138">
        <f t="shared" si="0"/>
        <v>28.5714285714286</v>
      </c>
      <c r="J23" s="139"/>
      <c r="K23" s="139"/>
      <c r="L23" s="139"/>
      <c r="M23" s="139"/>
      <c r="N23" s="140"/>
      <c r="O23" s="140"/>
    </row>
    <row r="24" s="7" customFormat="1" ht="21.75" customHeight="1" spans="1:15">
      <c r="A24" s="71" t="s">
        <v>31</v>
      </c>
      <c r="B24" s="116"/>
      <c r="C24" s="120"/>
      <c r="D24" s="121">
        <v>0</v>
      </c>
      <c r="E24" s="121"/>
      <c r="F24" s="118">
        <f t="shared" si="2"/>
        <v>0</v>
      </c>
      <c r="G24" s="121">
        <v>4</v>
      </c>
      <c r="H24" s="122">
        <f t="shared" si="3"/>
        <v>-4</v>
      </c>
      <c r="I24" s="138">
        <f t="shared" si="0"/>
        <v>-100</v>
      </c>
      <c r="J24" s="139"/>
      <c r="K24" s="139"/>
      <c r="L24" s="139"/>
      <c r="M24" s="139"/>
      <c r="N24" s="140"/>
      <c r="O24" s="140"/>
    </row>
    <row r="25" s="102" customFormat="1" ht="28.5" customHeight="1" spans="1:15">
      <c r="A25" s="17" t="s">
        <v>32</v>
      </c>
      <c r="B25" s="116"/>
      <c r="C25" s="117">
        <f>SUM(C26,C32:C38)</f>
        <v>24210</v>
      </c>
      <c r="D25" s="117">
        <f>SUM(D26,D32:D38)</f>
        <v>5864</v>
      </c>
      <c r="E25" s="117">
        <f>SUM(E26,E32:E38)</f>
        <v>22063</v>
      </c>
      <c r="F25" s="118">
        <f t="shared" si="2"/>
        <v>91.13</v>
      </c>
      <c r="G25" s="100">
        <f>SUM(G26,G32:G38)</f>
        <v>19054</v>
      </c>
      <c r="H25" s="119">
        <f t="shared" si="1"/>
        <v>3009</v>
      </c>
      <c r="I25" s="135">
        <f t="shared" si="0"/>
        <v>15.7919596935027</v>
      </c>
      <c r="J25" s="136"/>
      <c r="K25" s="136"/>
      <c r="L25" s="136"/>
      <c r="M25" s="136"/>
      <c r="N25" s="137"/>
      <c r="O25" s="137"/>
    </row>
    <row r="26" s="7" customFormat="1" ht="28.5" customHeight="1" spans="1:15">
      <c r="A26" s="71" t="s">
        <v>33</v>
      </c>
      <c r="B26" s="116">
        <v>218</v>
      </c>
      <c r="C26" s="120">
        <f>SUM(C27:C31)</f>
        <v>1400</v>
      </c>
      <c r="D26" s="120">
        <f t="shared" ref="D26:E26" si="4">SUM(D27:D31)</f>
        <v>137</v>
      </c>
      <c r="E26" s="120">
        <f t="shared" si="4"/>
        <v>803</v>
      </c>
      <c r="F26" s="118">
        <f t="shared" si="2"/>
        <v>57.36</v>
      </c>
      <c r="G26" s="121">
        <f>SUM(G27:G31)</f>
        <v>858</v>
      </c>
      <c r="H26" s="122">
        <f t="shared" si="1"/>
        <v>-55</v>
      </c>
      <c r="I26" s="138">
        <f t="shared" si="0"/>
        <v>-6.41025641025641</v>
      </c>
      <c r="J26" s="139"/>
      <c r="K26" s="139"/>
      <c r="L26" s="139"/>
      <c r="M26" s="139"/>
      <c r="N26" s="140"/>
      <c r="O26" s="140"/>
    </row>
    <row r="27" s="7" customFormat="1" ht="28.5" customHeight="1" spans="1:15">
      <c r="A27" s="123" t="s">
        <v>34</v>
      </c>
      <c r="B27" s="124">
        <v>159</v>
      </c>
      <c r="C27" s="120">
        <v>1300</v>
      </c>
      <c r="D27" s="121">
        <v>137</v>
      </c>
      <c r="E27" s="121">
        <v>795</v>
      </c>
      <c r="F27" s="118">
        <f t="shared" si="2"/>
        <v>61.15</v>
      </c>
      <c r="G27" s="121">
        <v>814</v>
      </c>
      <c r="H27" s="122">
        <f t="shared" si="1"/>
        <v>-19</v>
      </c>
      <c r="I27" s="138">
        <f t="shared" si="0"/>
        <v>-2.33415233415233</v>
      </c>
      <c r="J27" s="139"/>
      <c r="K27" s="139"/>
      <c r="L27" s="139"/>
      <c r="M27" s="139"/>
      <c r="N27" s="140"/>
      <c r="O27" s="140"/>
    </row>
    <row r="28" s="7" customFormat="1" ht="28.5" customHeight="1" spans="1:15">
      <c r="A28" s="125" t="s">
        <v>35</v>
      </c>
      <c r="B28" s="124"/>
      <c r="C28" s="120">
        <v>100</v>
      </c>
      <c r="D28" s="121">
        <v>0</v>
      </c>
      <c r="E28" s="121">
        <v>8</v>
      </c>
      <c r="F28" s="118">
        <f t="shared" si="2"/>
        <v>8</v>
      </c>
      <c r="G28" s="121">
        <v>44</v>
      </c>
      <c r="H28" s="122">
        <f t="shared" si="1"/>
        <v>-36</v>
      </c>
      <c r="I28" s="138">
        <f t="shared" ref="I28:I39" si="5">H28/G28*100</f>
        <v>-81.8181818181818</v>
      </c>
      <c r="J28" s="139"/>
      <c r="K28" s="139"/>
      <c r="L28" s="139"/>
      <c r="M28" s="139"/>
      <c r="N28" s="140"/>
      <c r="O28" s="140"/>
    </row>
    <row r="29" s="7" customFormat="1" ht="28.5" customHeight="1" spans="1:15">
      <c r="A29" s="123" t="s">
        <v>36</v>
      </c>
      <c r="B29" s="124"/>
      <c r="C29" s="120"/>
      <c r="D29" s="121">
        <v>0</v>
      </c>
      <c r="E29" s="121"/>
      <c r="F29" s="118">
        <f t="shared" si="2"/>
        <v>0</v>
      </c>
      <c r="G29" s="121"/>
      <c r="H29" s="122">
        <f t="shared" si="1"/>
        <v>0</v>
      </c>
      <c r="I29" s="138"/>
      <c r="J29" s="139"/>
      <c r="K29" s="139"/>
      <c r="L29" s="139"/>
      <c r="M29" s="139"/>
      <c r="N29" s="140"/>
      <c r="O29" s="140"/>
    </row>
    <row r="30" s="7" customFormat="1" ht="28.5" customHeight="1" spans="1:15">
      <c r="A30" s="123" t="s">
        <v>37</v>
      </c>
      <c r="B30" s="124"/>
      <c r="C30" s="120"/>
      <c r="D30" s="121">
        <v>0</v>
      </c>
      <c r="E30" s="121"/>
      <c r="F30" s="118">
        <f t="shared" si="2"/>
        <v>0</v>
      </c>
      <c r="G30" s="121"/>
      <c r="H30" s="122">
        <f t="shared" si="1"/>
        <v>0</v>
      </c>
      <c r="I30" s="138"/>
      <c r="J30" s="139"/>
      <c r="K30" s="139"/>
      <c r="L30" s="139"/>
      <c r="M30" s="139"/>
      <c r="N30" s="140"/>
      <c r="O30" s="140"/>
    </row>
    <row r="31" s="7" customFormat="1" ht="28.5" customHeight="1" spans="1:15">
      <c r="A31" s="125" t="s">
        <v>38</v>
      </c>
      <c r="B31" s="124"/>
      <c r="C31" s="120"/>
      <c r="D31" s="121">
        <v>0</v>
      </c>
      <c r="E31" s="121"/>
      <c r="F31" s="118">
        <f t="shared" si="2"/>
        <v>0</v>
      </c>
      <c r="G31" s="121"/>
      <c r="H31" s="122">
        <f t="shared" si="1"/>
        <v>0</v>
      </c>
      <c r="I31" s="138"/>
      <c r="J31" s="139"/>
      <c r="K31" s="139"/>
      <c r="L31" s="139"/>
      <c r="M31" s="139"/>
      <c r="N31" s="140"/>
      <c r="O31" s="140"/>
    </row>
    <row r="32" s="7" customFormat="1" ht="28.5" customHeight="1" spans="1:15">
      <c r="A32" s="71" t="s">
        <v>39</v>
      </c>
      <c r="B32" s="116">
        <v>219</v>
      </c>
      <c r="C32" s="120">
        <v>760</v>
      </c>
      <c r="D32" s="121">
        <v>159</v>
      </c>
      <c r="E32" s="126">
        <v>347</v>
      </c>
      <c r="F32" s="118">
        <f t="shared" si="2"/>
        <v>45.66</v>
      </c>
      <c r="G32" s="126">
        <v>676</v>
      </c>
      <c r="H32" s="122">
        <f t="shared" si="1"/>
        <v>-329</v>
      </c>
      <c r="I32" s="138"/>
      <c r="J32" s="139"/>
      <c r="K32" s="139"/>
      <c r="L32" s="139"/>
      <c r="M32" s="139"/>
      <c r="N32" s="140"/>
      <c r="O32" s="140"/>
    </row>
    <row r="33" s="7" customFormat="1" ht="28.5" customHeight="1" spans="1:15">
      <c r="A33" s="71" t="s">
        <v>40</v>
      </c>
      <c r="B33" s="116">
        <v>220</v>
      </c>
      <c r="C33" s="120">
        <v>600</v>
      </c>
      <c r="D33" s="121">
        <v>38</v>
      </c>
      <c r="E33" s="127">
        <v>53</v>
      </c>
      <c r="F33" s="118">
        <f t="shared" si="2"/>
        <v>8.83</v>
      </c>
      <c r="G33" s="127">
        <v>1459</v>
      </c>
      <c r="H33" s="122">
        <f t="shared" si="1"/>
        <v>-1406</v>
      </c>
      <c r="I33" s="138">
        <f t="shared" si="5"/>
        <v>-96.3673749143249</v>
      </c>
      <c r="J33" s="139"/>
      <c r="K33" s="139"/>
      <c r="L33" s="139"/>
      <c r="M33" s="139"/>
      <c r="N33" s="140"/>
      <c r="O33" s="140"/>
    </row>
    <row r="34" s="7" customFormat="1" ht="28.5" customHeight="1" spans="1:15">
      <c r="A34" s="71" t="s">
        <v>41</v>
      </c>
      <c r="B34" s="116">
        <v>221</v>
      </c>
      <c r="C34" s="120"/>
      <c r="D34" s="121">
        <v>0</v>
      </c>
      <c r="E34" s="127"/>
      <c r="F34" s="118">
        <f t="shared" si="2"/>
        <v>0</v>
      </c>
      <c r="G34" s="127"/>
      <c r="H34" s="122">
        <f t="shared" si="1"/>
        <v>0</v>
      </c>
      <c r="I34" s="138"/>
      <c r="J34" s="139"/>
      <c r="K34" s="139"/>
      <c r="L34" s="139"/>
      <c r="M34" s="139"/>
      <c r="N34" s="140"/>
      <c r="O34" s="140"/>
    </row>
    <row r="35" s="7" customFormat="1" ht="28.5" customHeight="1" spans="1:15">
      <c r="A35" s="128" t="s">
        <v>42</v>
      </c>
      <c r="B35" s="116">
        <v>222</v>
      </c>
      <c r="C35" s="120">
        <v>21100</v>
      </c>
      <c r="D35" s="121">
        <v>5530</v>
      </c>
      <c r="E35" s="121">
        <v>19030</v>
      </c>
      <c r="F35" s="118">
        <f t="shared" si="2"/>
        <v>90.19</v>
      </c>
      <c r="G35" s="121">
        <v>15084</v>
      </c>
      <c r="H35" s="122">
        <f t="shared" si="1"/>
        <v>3946</v>
      </c>
      <c r="I35" s="138">
        <f t="shared" si="5"/>
        <v>26.1601697162556</v>
      </c>
      <c r="J35" s="139"/>
      <c r="K35" s="139"/>
      <c r="L35" s="139"/>
      <c r="M35" s="139"/>
      <c r="N35" s="140"/>
      <c r="O35" s="140"/>
    </row>
    <row r="36" s="7" customFormat="1" ht="28.5" customHeight="1" spans="1:15">
      <c r="A36" s="71" t="s">
        <v>43</v>
      </c>
      <c r="B36" s="116"/>
      <c r="C36" s="120"/>
      <c r="D36" s="121">
        <v>0</v>
      </c>
      <c r="E36" s="121">
        <v>2</v>
      </c>
      <c r="F36" s="118"/>
      <c r="G36" s="121">
        <v>23</v>
      </c>
      <c r="H36" s="122"/>
      <c r="I36" s="138">
        <f t="shared" si="5"/>
        <v>0</v>
      </c>
      <c r="J36" s="139"/>
      <c r="K36" s="139"/>
      <c r="L36" s="139"/>
      <c r="M36" s="139"/>
      <c r="N36" s="140"/>
      <c r="O36" s="140"/>
    </row>
    <row r="37" s="7" customFormat="1" ht="28.5" customHeight="1" spans="1:15">
      <c r="A37" s="71" t="s">
        <v>44</v>
      </c>
      <c r="B37" s="116"/>
      <c r="C37" s="120">
        <v>350</v>
      </c>
      <c r="D37" s="121">
        <v>0</v>
      </c>
      <c r="E37" s="121">
        <v>437</v>
      </c>
      <c r="F37" s="118">
        <f t="shared" si="2"/>
        <v>124.86</v>
      </c>
      <c r="G37" s="121">
        <v>300</v>
      </c>
      <c r="H37" s="122">
        <f t="shared" si="1"/>
        <v>137</v>
      </c>
      <c r="I37" s="138">
        <f t="shared" si="5"/>
        <v>45.6666666666667</v>
      </c>
      <c r="J37" s="139"/>
      <c r="K37" s="139"/>
      <c r="L37" s="139"/>
      <c r="M37" s="139"/>
      <c r="N37" s="140"/>
      <c r="O37" s="140"/>
    </row>
    <row r="38" s="7" customFormat="1" ht="28.5" customHeight="1" spans="1:15">
      <c r="A38" s="71" t="s">
        <v>45</v>
      </c>
      <c r="B38" s="116">
        <v>223</v>
      </c>
      <c r="C38" s="120"/>
      <c r="D38" s="121">
        <v>0</v>
      </c>
      <c r="E38" s="121">
        <v>1391</v>
      </c>
      <c r="F38" s="118">
        <f t="shared" si="2"/>
        <v>0</v>
      </c>
      <c r="G38" s="121">
        <v>654</v>
      </c>
      <c r="H38" s="122">
        <f t="shared" si="1"/>
        <v>737</v>
      </c>
      <c r="I38" s="138">
        <f t="shared" si="5"/>
        <v>112.691131498471</v>
      </c>
      <c r="J38" s="139"/>
      <c r="K38" s="139"/>
      <c r="L38" s="139"/>
      <c r="M38" s="139"/>
      <c r="N38" s="140"/>
      <c r="O38" s="140"/>
    </row>
    <row r="39" s="7" customFormat="1" ht="28.5" customHeight="1" spans="1:15">
      <c r="A39" s="129" t="s">
        <v>46</v>
      </c>
      <c r="B39" s="124">
        <v>300</v>
      </c>
      <c r="C39" s="130">
        <v>35000</v>
      </c>
      <c r="D39" s="121">
        <v>3577</v>
      </c>
      <c r="E39" s="131">
        <v>24709</v>
      </c>
      <c r="F39" s="118">
        <f t="shared" si="2"/>
        <v>70.6</v>
      </c>
      <c r="G39" s="131">
        <v>24111</v>
      </c>
      <c r="H39" s="122">
        <f t="shared" si="1"/>
        <v>598</v>
      </c>
      <c r="I39" s="138">
        <f t="shared" si="5"/>
        <v>2.48019576127079</v>
      </c>
      <c r="J39" s="139"/>
      <c r="K39" s="139"/>
      <c r="L39" s="139"/>
      <c r="M39" s="139"/>
      <c r="N39" s="140"/>
      <c r="O39" s="140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88" right="0.61" top="0.42" bottom="0.433070866141732" header="0.31496062992126" footer="0.31496062992126"/>
  <pageSetup paperSize="9" firstPageNumber="5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221"/>
  <sheetViews>
    <sheetView showGridLines="0" showZeros="0" tabSelected="1" workbookViewId="0">
      <pane xSplit="2" ySplit="4" topLeftCell="B5" activePane="bottomRight" state="frozenSplit"/>
      <selection/>
      <selection pane="topRight"/>
      <selection pane="bottomLeft"/>
      <selection pane="bottomRight" activeCell="O16" sqref="O16"/>
    </sheetView>
  </sheetViews>
  <sheetFormatPr defaultColWidth="9" defaultRowHeight="14.25"/>
  <cols>
    <col min="1" max="1" width="4.45" style="2" customWidth="1"/>
    <col min="2" max="2" width="28.625" style="2" customWidth="1"/>
    <col min="3" max="3" width="6" style="2" customWidth="1"/>
    <col min="4" max="5" width="11.625" style="3" customWidth="1"/>
    <col min="6" max="6" width="12" style="4" customWidth="1"/>
    <col min="7" max="7" width="12.5" style="3" customWidth="1"/>
    <col min="8" max="8" width="10.375" style="3" customWidth="1"/>
    <col min="9" max="9" width="11.625" style="4" customWidth="1"/>
    <col min="10" max="10" width="11.75" style="3" customWidth="1"/>
    <col min="11" max="11" width="10.625" style="5" customWidth="1"/>
    <col min="12" max="16384" width="9" style="2"/>
  </cols>
  <sheetData>
    <row r="1" ht="24" customHeight="1" spans="2:11">
      <c r="B1" s="6" t="s">
        <v>47</v>
      </c>
      <c r="C1" s="6"/>
      <c r="D1" s="6"/>
      <c r="E1" s="6"/>
      <c r="F1" s="6"/>
      <c r="G1" s="6"/>
      <c r="H1" s="6"/>
      <c r="I1" s="6"/>
      <c r="J1" s="6"/>
      <c r="K1" s="6"/>
    </row>
    <row r="2" ht="20.1" customHeight="1" spans="2:10">
      <c r="B2" s="7"/>
      <c r="C2" s="7"/>
      <c r="J2" s="42" t="s">
        <v>48</v>
      </c>
    </row>
    <row r="3" s="1" customFormat="1" ht="19.5" customHeight="1" spans="2:11">
      <c r="B3" s="8" t="s">
        <v>2</v>
      </c>
      <c r="C3" s="8" t="s">
        <v>3</v>
      </c>
      <c r="D3" s="8" t="s">
        <v>49</v>
      </c>
      <c r="E3" s="8" t="s">
        <v>50</v>
      </c>
      <c r="F3" s="9" t="s">
        <v>51</v>
      </c>
      <c r="G3" s="8" t="s">
        <v>52</v>
      </c>
      <c r="H3" s="8" t="s">
        <v>7</v>
      </c>
      <c r="I3" s="9" t="s">
        <v>8</v>
      </c>
      <c r="J3" s="43" t="s">
        <v>9</v>
      </c>
      <c r="K3" s="44"/>
    </row>
    <row r="4" s="1" customFormat="1" ht="19.5" customHeight="1" spans="2:11">
      <c r="B4" s="10"/>
      <c r="C4" s="11"/>
      <c r="D4" s="10"/>
      <c r="E4" s="10"/>
      <c r="F4" s="12"/>
      <c r="G4" s="10"/>
      <c r="H4" s="10"/>
      <c r="I4" s="12"/>
      <c r="J4" s="45" t="s">
        <v>10</v>
      </c>
      <c r="K4" s="46" t="s">
        <v>11</v>
      </c>
    </row>
    <row r="5" ht="17.25" customHeight="1" spans="2:11">
      <c r="B5" s="13" t="s">
        <v>53</v>
      </c>
      <c r="C5" s="14">
        <v>500</v>
      </c>
      <c r="D5" s="15">
        <f>D6+D30</f>
        <v>107500</v>
      </c>
      <c r="E5" s="15">
        <f>E6+E30</f>
        <v>6430</v>
      </c>
      <c r="F5" s="91">
        <f>F6+F30</f>
        <v>17050</v>
      </c>
      <c r="G5" s="91">
        <f>G6+G30</f>
        <v>100178</v>
      </c>
      <c r="H5" s="92">
        <f>IF(D5&lt;&gt;0,ROUND(G5/D5,4)*100,0)</f>
        <v>93.19</v>
      </c>
      <c r="I5" s="91">
        <f>I6+I30</f>
        <v>151938</v>
      </c>
      <c r="J5" s="18">
        <f t="shared" ref="J5:J30" si="0">G5-I5</f>
        <v>-51760</v>
      </c>
      <c r="K5" s="47">
        <f>J5/I5*100</f>
        <v>-34.0665271360687</v>
      </c>
    </row>
    <row r="6" ht="17.25" customHeight="1" spans="2:11">
      <c r="B6" s="17" t="s">
        <v>54</v>
      </c>
      <c r="C6" s="14">
        <v>600</v>
      </c>
      <c r="D6" s="93">
        <f>SUM(D7:D29)</f>
        <v>76249</v>
      </c>
      <c r="E6" s="93">
        <f t="shared" ref="E6:G6" si="1">SUM(E7:E29)</f>
        <v>6408</v>
      </c>
      <c r="F6" s="93">
        <f t="shared" si="1"/>
        <v>8639</v>
      </c>
      <c r="G6" s="93">
        <f t="shared" si="1"/>
        <v>52056</v>
      </c>
      <c r="H6" s="94">
        <f>IF(D6&lt;&gt;0,ROUND(G6/D6,4)*100,0)</f>
        <v>68.27</v>
      </c>
      <c r="I6" s="100">
        <f>SUM(I7:I29)</f>
        <v>51577</v>
      </c>
      <c r="J6" s="93">
        <f t="shared" si="0"/>
        <v>479</v>
      </c>
      <c r="K6" s="101">
        <f>J6/I6*100</f>
        <v>0.92870853287318</v>
      </c>
    </row>
    <row r="7" ht="17.25" customHeight="1" spans="2:11">
      <c r="B7" s="95" t="s">
        <v>55</v>
      </c>
      <c r="C7" s="14">
        <v>601</v>
      </c>
      <c r="D7" s="31">
        <v>6651</v>
      </c>
      <c r="E7" s="31">
        <v>40</v>
      </c>
      <c r="F7" s="29">
        <v>355</v>
      </c>
      <c r="G7" s="96">
        <v>3162</v>
      </c>
      <c r="H7" s="92">
        <f>IF(D7&lt;&gt;0,ROUND(G7/D7,4)*100,0)</f>
        <v>47.54</v>
      </c>
      <c r="I7" s="30">
        <v>3505</v>
      </c>
      <c r="J7" s="18">
        <f t="shared" si="0"/>
        <v>-343</v>
      </c>
      <c r="K7" s="47">
        <f t="shared" ref="K7:K30" si="2">J7/I7*100</f>
        <v>-9.78601997146933</v>
      </c>
    </row>
    <row r="8" ht="17.25" customHeight="1" spans="2:11">
      <c r="B8" s="97" t="s">
        <v>56</v>
      </c>
      <c r="C8" s="27">
        <v>602</v>
      </c>
      <c r="D8" s="28"/>
      <c r="E8" s="28"/>
      <c r="F8" s="29">
        <v>0</v>
      </c>
      <c r="G8" s="96"/>
      <c r="H8" s="92">
        <f t="shared" ref="H8:H30" si="3">IF(D8&lt;&gt;0,ROUND(G8/D8,4)*100,0)</f>
        <v>0</v>
      </c>
      <c r="I8" s="30"/>
      <c r="J8" s="18">
        <f t="shared" si="0"/>
        <v>0</v>
      </c>
      <c r="K8" s="47"/>
    </row>
    <row r="9" ht="17.25" customHeight="1" spans="2:11">
      <c r="B9" s="97" t="s">
        <v>57</v>
      </c>
      <c r="C9" s="27">
        <v>603</v>
      </c>
      <c r="D9" s="31"/>
      <c r="E9" s="32"/>
      <c r="F9" s="29">
        <v>0</v>
      </c>
      <c r="G9" s="96"/>
      <c r="H9" s="92">
        <f t="shared" si="3"/>
        <v>0</v>
      </c>
      <c r="I9" s="30"/>
      <c r="J9" s="18">
        <f t="shared" si="0"/>
        <v>0</v>
      </c>
      <c r="K9" s="47"/>
    </row>
    <row r="10" ht="17.25" customHeight="1" spans="2:11">
      <c r="B10" s="95" t="s">
        <v>58</v>
      </c>
      <c r="C10" s="27">
        <v>604</v>
      </c>
      <c r="D10" s="31">
        <v>2100</v>
      </c>
      <c r="E10" s="31"/>
      <c r="F10" s="29">
        <v>160</v>
      </c>
      <c r="G10" s="96">
        <v>946</v>
      </c>
      <c r="H10" s="92">
        <f t="shared" si="3"/>
        <v>45.05</v>
      </c>
      <c r="I10" s="30">
        <v>1415</v>
      </c>
      <c r="J10" s="18">
        <f t="shared" si="0"/>
        <v>-469</v>
      </c>
      <c r="K10" s="47">
        <f t="shared" si="2"/>
        <v>-33.1448763250883</v>
      </c>
    </row>
    <row r="11" ht="17.25" customHeight="1" spans="2:11">
      <c r="B11" s="95" t="s">
        <v>59</v>
      </c>
      <c r="C11" s="27">
        <v>605</v>
      </c>
      <c r="D11" s="31">
        <v>8530</v>
      </c>
      <c r="E11" s="31">
        <v>763</v>
      </c>
      <c r="F11" s="29">
        <v>718</v>
      </c>
      <c r="G11" s="96">
        <v>4717</v>
      </c>
      <c r="H11" s="92">
        <f t="shared" si="3"/>
        <v>55.3</v>
      </c>
      <c r="I11" s="30">
        <v>5133</v>
      </c>
      <c r="J11" s="18">
        <f t="shared" si="0"/>
        <v>-416</v>
      </c>
      <c r="K11" s="47">
        <f t="shared" si="2"/>
        <v>-8.10442236508864</v>
      </c>
    </row>
    <row r="12" ht="17.25" customHeight="1" spans="2:11">
      <c r="B12" s="95" t="s">
        <v>60</v>
      </c>
      <c r="C12" s="27">
        <v>606</v>
      </c>
      <c r="D12" s="31">
        <v>2275</v>
      </c>
      <c r="E12" s="31">
        <v>685</v>
      </c>
      <c r="F12" s="29">
        <v>1</v>
      </c>
      <c r="G12" s="96">
        <v>65</v>
      </c>
      <c r="H12" s="92">
        <f t="shared" si="3"/>
        <v>2.86</v>
      </c>
      <c r="I12" s="30">
        <v>995</v>
      </c>
      <c r="J12" s="18">
        <f t="shared" si="0"/>
        <v>-930</v>
      </c>
      <c r="K12" s="47">
        <f t="shared" si="2"/>
        <v>-93.4673366834171</v>
      </c>
    </row>
    <row r="13" ht="17.25" customHeight="1" spans="2:11">
      <c r="B13" s="97" t="s">
        <v>61</v>
      </c>
      <c r="C13" s="27">
        <v>607</v>
      </c>
      <c r="D13" s="31">
        <v>778</v>
      </c>
      <c r="E13" s="31">
        <v>13</v>
      </c>
      <c r="F13" s="29">
        <v>11</v>
      </c>
      <c r="G13" s="96">
        <v>122</v>
      </c>
      <c r="H13" s="92">
        <f t="shared" si="3"/>
        <v>15.68</v>
      </c>
      <c r="I13" s="30">
        <v>581</v>
      </c>
      <c r="J13" s="18">
        <f t="shared" si="0"/>
        <v>-459</v>
      </c>
      <c r="K13" s="47">
        <f t="shared" si="2"/>
        <v>-79.0017211703959</v>
      </c>
    </row>
    <row r="14" ht="17.25" customHeight="1" spans="2:11">
      <c r="B14" s="95" t="s">
        <v>62</v>
      </c>
      <c r="C14" s="27">
        <v>608</v>
      </c>
      <c r="D14" s="31">
        <v>2545</v>
      </c>
      <c r="E14" s="31">
        <v>413</v>
      </c>
      <c r="F14" s="29">
        <v>73</v>
      </c>
      <c r="G14" s="96">
        <v>1293</v>
      </c>
      <c r="H14" s="92">
        <f t="shared" si="3"/>
        <v>50.81</v>
      </c>
      <c r="I14" s="30">
        <v>1599</v>
      </c>
      <c r="J14" s="18">
        <f t="shared" si="0"/>
        <v>-306</v>
      </c>
      <c r="K14" s="47">
        <f t="shared" si="2"/>
        <v>-19.1369606003752</v>
      </c>
    </row>
    <row r="15" ht="17.25" customHeight="1" spans="2:11">
      <c r="B15" s="97" t="s">
        <v>63</v>
      </c>
      <c r="C15" s="27">
        <v>609</v>
      </c>
      <c r="D15" s="31">
        <v>1132</v>
      </c>
      <c r="E15" s="31"/>
      <c r="F15" s="29">
        <v>64</v>
      </c>
      <c r="G15" s="96">
        <v>753</v>
      </c>
      <c r="H15" s="92">
        <f t="shared" si="3"/>
        <v>66.52</v>
      </c>
      <c r="I15" s="30">
        <v>639</v>
      </c>
      <c r="J15" s="18">
        <f t="shared" si="0"/>
        <v>114</v>
      </c>
      <c r="K15" s="47">
        <f t="shared" si="2"/>
        <v>17.8403755868545</v>
      </c>
    </row>
    <row r="16" ht="17.25" customHeight="1" spans="2:11">
      <c r="B16" s="97" t="s">
        <v>64</v>
      </c>
      <c r="C16" s="27">
        <v>610</v>
      </c>
      <c r="D16" s="31">
        <v>1609</v>
      </c>
      <c r="E16" s="31">
        <v>471</v>
      </c>
      <c r="F16" s="29">
        <v>320</v>
      </c>
      <c r="G16" s="96">
        <v>482</v>
      </c>
      <c r="H16" s="92">
        <f t="shared" si="3"/>
        <v>29.96</v>
      </c>
      <c r="I16" s="30">
        <v>293</v>
      </c>
      <c r="J16" s="18">
        <f t="shared" si="0"/>
        <v>189</v>
      </c>
      <c r="K16" s="47">
        <f t="shared" si="2"/>
        <v>64.5051194539249</v>
      </c>
    </row>
    <row r="17" ht="17.25" customHeight="1" spans="2:11">
      <c r="B17" s="95" t="s">
        <v>65</v>
      </c>
      <c r="C17" s="27">
        <v>611</v>
      </c>
      <c r="D17" s="31">
        <v>38190</v>
      </c>
      <c r="E17" s="31">
        <v>183</v>
      </c>
      <c r="F17" s="29">
        <v>5050</v>
      </c>
      <c r="G17" s="96">
        <v>10709</v>
      </c>
      <c r="H17" s="92">
        <f t="shared" si="3"/>
        <v>28.04</v>
      </c>
      <c r="I17" s="30">
        <v>31803</v>
      </c>
      <c r="J17" s="18">
        <f t="shared" si="0"/>
        <v>-21094</v>
      </c>
      <c r="K17" s="47">
        <f t="shared" si="2"/>
        <v>-66.3270760620067</v>
      </c>
    </row>
    <row r="18" ht="17.25" customHeight="1" spans="2:11">
      <c r="B18" s="95" t="s">
        <v>66</v>
      </c>
      <c r="C18" s="27">
        <v>612</v>
      </c>
      <c r="D18" s="31">
        <v>2510</v>
      </c>
      <c r="E18" s="31">
        <v>606</v>
      </c>
      <c r="F18" s="29">
        <v>102</v>
      </c>
      <c r="G18" s="96">
        <v>1539</v>
      </c>
      <c r="H18" s="92">
        <f t="shared" si="3"/>
        <v>61.31</v>
      </c>
      <c r="I18" s="30">
        <v>1223</v>
      </c>
      <c r="J18" s="18">
        <f t="shared" si="0"/>
        <v>316</v>
      </c>
      <c r="K18" s="47">
        <f t="shared" si="2"/>
        <v>25.8381030253475</v>
      </c>
    </row>
    <row r="19" ht="17.25" customHeight="1" spans="2:11">
      <c r="B19" s="97" t="s">
        <v>67</v>
      </c>
      <c r="C19" s="27">
        <v>613</v>
      </c>
      <c r="D19" s="31">
        <v>400</v>
      </c>
      <c r="E19" s="31"/>
      <c r="F19" s="29">
        <v>0</v>
      </c>
      <c r="G19" s="96">
        <v>151</v>
      </c>
      <c r="H19" s="92">
        <f t="shared" si="3"/>
        <v>37.75</v>
      </c>
      <c r="I19" s="30">
        <v>289</v>
      </c>
      <c r="J19" s="18">
        <f t="shared" si="0"/>
        <v>-138</v>
      </c>
      <c r="K19" s="47"/>
    </row>
    <row r="20" ht="17.25" customHeight="1" spans="2:11">
      <c r="B20" s="98" t="s">
        <v>68</v>
      </c>
      <c r="C20" s="27">
        <v>614</v>
      </c>
      <c r="D20" s="31">
        <v>7685</v>
      </c>
      <c r="E20" s="31">
        <v>2450</v>
      </c>
      <c r="F20" s="29">
        <v>54</v>
      </c>
      <c r="G20" s="96">
        <v>8525</v>
      </c>
      <c r="H20" s="92">
        <f t="shared" si="3"/>
        <v>110.93</v>
      </c>
      <c r="I20" s="30">
        <v>3061</v>
      </c>
      <c r="J20" s="18">
        <f t="shared" si="0"/>
        <v>5464</v>
      </c>
      <c r="K20" s="47">
        <f t="shared" si="2"/>
        <v>178.503756942176</v>
      </c>
    </row>
    <row r="21" ht="17.25" customHeight="1" spans="2:11">
      <c r="B21" s="98" t="s">
        <v>69</v>
      </c>
      <c r="C21" s="27">
        <v>615</v>
      </c>
      <c r="D21" s="31">
        <v>110</v>
      </c>
      <c r="E21" s="31">
        <v>281</v>
      </c>
      <c r="F21" s="29">
        <v>0</v>
      </c>
      <c r="G21" s="96">
        <v>276</v>
      </c>
      <c r="H21" s="92">
        <f t="shared" si="3"/>
        <v>250.91</v>
      </c>
      <c r="I21" s="30">
        <v>25</v>
      </c>
      <c r="J21" s="18">
        <f t="shared" si="0"/>
        <v>251</v>
      </c>
      <c r="K21" s="47"/>
    </row>
    <row r="22" ht="17.25" customHeight="1" spans="2:11">
      <c r="B22" s="98" t="s">
        <v>70</v>
      </c>
      <c r="C22" s="27">
        <v>616</v>
      </c>
      <c r="D22" s="31"/>
      <c r="E22" s="31"/>
      <c r="F22" s="29">
        <v>0</v>
      </c>
      <c r="G22" s="96"/>
      <c r="H22" s="92">
        <f t="shared" si="3"/>
        <v>0</v>
      </c>
      <c r="I22" s="30"/>
      <c r="J22" s="18">
        <f t="shared" si="0"/>
        <v>0</v>
      </c>
      <c r="K22" s="47"/>
    </row>
    <row r="23" ht="17.25" customHeight="1" spans="2:11">
      <c r="B23" s="98" t="s">
        <v>71</v>
      </c>
      <c r="C23" s="27">
        <v>617</v>
      </c>
      <c r="D23" s="31"/>
      <c r="E23" s="31"/>
      <c r="F23" s="29">
        <v>0</v>
      </c>
      <c r="G23" s="96"/>
      <c r="H23" s="92">
        <f t="shared" si="3"/>
        <v>0</v>
      </c>
      <c r="I23" s="30"/>
      <c r="J23" s="18">
        <f t="shared" si="0"/>
        <v>0</v>
      </c>
      <c r="K23" s="47"/>
    </row>
    <row r="24" ht="17.25" customHeight="1" spans="2:11">
      <c r="B24" s="98" t="s">
        <v>72</v>
      </c>
      <c r="C24" s="27">
        <v>618</v>
      </c>
      <c r="D24" s="31">
        <v>345</v>
      </c>
      <c r="E24" s="31"/>
      <c r="F24" s="29">
        <v>36</v>
      </c>
      <c r="G24" s="96">
        <v>327</v>
      </c>
      <c r="H24" s="92">
        <f t="shared" si="3"/>
        <v>94.78</v>
      </c>
      <c r="I24" s="30">
        <v>234</v>
      </c>
      <c r="J24" s="18">
        <f t="shared" si="0"/>
        <v>93</v>
      </c>
      <c r="K24" s="47">
        <f t="shared" si="2"/>
        <v>39.7435897435897</v>
      </c>
    </row>
    <row r="25" ht="17.25" customHeight="1" spans="2:11">
      <c r="B25" s="98" t="s">
        <v>73</v>
      </c>
      <c r="C25" s="27">
        <v>619</v>
      </c>
      <c r="D25" s="31">
        <v>1310</v>
      </c>
      <c r="E25" s="31">
        <v>119</v>
      </c>
      <c r="F25" s="29">
        <v>195</v>
      </c>
      <c r="G25" s="96">
        <v>833</v>
      </c>
      <c r="H25" s="92">
        <f t="shared" si="3"/>
        <v>63.59</v>
      </c>
      <c r="I25" s="30">
        <v>752</v>
      </c>
      <c r="J25" s="18">
        <f t="shared" si="0"/>
        <v>81</v>
      </c>
      <c r="K25" s="47">
        <f t="shared" si="2"/>
        <v>10.7712765957447</v>
      </c>
    </row>
    <row r="26" ht="17.25" customHeight="1" spans="2:11">
      <c r="B26" s="98" t="s">
        <v>74</v>
      </c>
      <c r="C26" s="27">
        <v>620</v>
      </c>
      <c r="D26" s="31">
        <v>79</v>
      </c>
      <c r="E26" s="31"/>
      <c r="F26" s="29">
        <v>0</v>
      </c>
      <c r="G26" s="96">
        <v>156</v>
      </c>
      <c r="H26" s="92">
        <f t="shared" si="3"/>
        <v>197.47</v>
      </c>
      <c r="I26" s="30">
        <v>30</v>
      </c>
      <c r="J26" s="18">
        <f t="shared" si="0"/>
        <v>126</v>
      </c>
      <c r="K26" s="47"/>
    </row>
    <row r="27" ht="17.25" customHeight="1" spans="2:11">
      <c r="B27" s="98" t="s">
        <v>75</v>
      </c>
      <c r="C27" s="27">
        <v>621</v>
      </c>
      <c r="D27" s="31"/>
      <c r="E27" s="31">
        <v>384</v>
      </c>
      <c r="F27" s="29">
        <v>0</v>
      </c>
      <c r="G27" s="96"/>
      <c r="H27" s="92"/>
      <c r="I27" s="30"/>
      <c r="J27" s="18"/>
      <c r="K27" s="47"/>
    </row>
    <row r="28" ht="17.25" customHeight="1" spans="2:11">
      <c r="B28" s="98" t="s">
        <v>76</v>
      </c>
      <c r="C28" s="27"/>
      <c r="D28" s="31"/>
      <c r="E28" s="31"/>
      <c r="F28" s="29">
        <v>1500</v>
      </c>
      <c r="G28" s="96">
        <v>13000</v>
      </c>
      <c r="H28" s="92"/>
      <c r="I28" s="30"/>
      <c r="J28" s="18"/>
      <c r="K28" s="47"/>
    </row>
    <row r="29" ht="17.25" customHeight="1" spans="2:11">
      <c r="B29" s="98" t="s">
        <v>77</v>
      </c>
      <c r="C29" s="27"/>
      <c r="D29" s="31"/>
      <c r="E29" s="31"/>
      <c r="F29" s="29">
        <v>0</v>
      </c>
      <c r="G29" s="96">
        <v>5000</v>
      </c>
      <c r="H29" s="92"/>
      <c r="I29" s="30"/>
      <c r="J29" s="18"/>
      <c r="K29" s="47"/>
    </row>
    <row r="30" ht="17.25" customHeight="1" spans="2:11">
      <c r="B30" s="39" t="s">
        <v>78</v>
      </c>
      <c r="C30" s="27">
        <v>700</v>
      </c>
      <c r="D30" s="18">
        <v>31251</v>
      </c>
      <c r="E30" s="18">
        <v>22</v>
      </c>
      <c r="F30" s="29">
        <v>8411</v>
      </c>
      <c r="G30" s="99">
        <v>48122</v>
      </c>
      <c r="H30" s="92">
        <f t="shared" si="3"/>
        <v>153.99</v>
      </c>
      <c r="I30" s="19">
        <v>100361</v>
      </c>
      <c r="J30" s="18">
        <f t="shared" si="0"/>
        <v>-52239</v>
      </c>
      <c r="K30" s="47">
        <f t="shared" si="2"/>
        <v>-52.0510955450822</v>
      </c>
    </row>
    <row r="31" spans="2:7">
      <c r="B31" s="41"/>
      <c r="C31" s="41"/>
      <c r="G31" s="4"/>
    </row>
    <row r="32" spans="2:7">
      <c r="B32" s="41"/>
      <c r="C32" s="41"/>
      <c r="G32" s="4"/>
    </row>
    <row r="33" spans="2:7">
      <c r="B33" s="41"/>
      <c r="C33" s="41"/>
      <c r="G33" s="4"/>
    </row>
    <row r="34" spans="2:7">
      <c r="B34" s="41"/>
      <c r="C34" s="41"/>
      <c r="G34" s="4"/>
    </row>
    <row r="35" spans="2:7">
      <c r="B35" s="41"/>
      <c r="C35" s="41"/>
      <c r="G35" s="4"/>
    </row>
    <row r="36" spans="2:3">
      <c r="B36" s="41"/>
      <c r="C36" s="41"/>
    </row>
    <row r="37" spans="2:3">
      <c r="B37" s="41"/>
      <c r="C37" s="41"/>
    </row>
    <row r="38" spans="2:3">
      <c r="B38" s="41"/>
      <c r="C38" s="41"/>
    </row>
    <row r="39" spans="2:3">
      <c r="B39" s="41"/>
      <c r="C39" s="41"/>
    </row>
    <row r="40" spans="2:3">
      <c r="B40" s="41"/>
      <c r="C40" s="41"/>
    </row>
    <row r="41" spans="2:3">
      <c r="B41" s="41"/>
      <c r="C41" s="41"/>
    </row>
    <row r="42" spans="2:3">
      <c r="B42" s="41"/>
      <c r="C42" s="41"/>
    </row>
    <row r="43" spans="2:3">
      <c r="B43" s="41"/>
      <c r="C43" s="41"/>
    </row>
    <row r="44" spans="2:3">
      <c r="B44" s="41"/>
      <c r="C44" s="41"/>
    </row>
    <row r="45" spans="2:3">
      <c r="B45" s="41"/>
      <c r="C45" s="41"/>
    </row>
    <row r="46" spans="2:3">
      <c r="B46" s="41"/>
      <c r="C46" s="41"/>
    </row>
    <row r="47" spans="2:3">
      <c r="B47" s="41"/>
      <c r="C47" s="41"/>
    </row>
    <row r="48" spans="2:3">
      <c r="B48" s="41"/>
      <c r="C48" s="41"/>
    </row>
    <row r="49" spans="2:3">
      <c r="B49" s="41"/>
      <c r="C49" s="41"/>
    </row>
    <row r="50" spans="2:3">
      <c r="B50" s="41"/>
      <c r="C50" s="41"/>
    </row>
    <row r="51" spans="2:3">
      <c r="B51" s="41"/>
      <c r="C51" s="41"/>
    </row>
    <row r="52" spans="2:3">
      <c r="B52" s="41"/>
      <c r="C52" s="41"/>
    </row>
    <row r="53" spans="2:3">
      <c r="B53" s="41"/>
      <c r="C53" s="41"/>
    </row>
    <row r="54" spans="2:3">
      <c r="B54" s="41"/>
      <c r="C54" s="41"/>
    </row>
    <row r="55" spans="2:3">
      <c r="B55" s="41"/>
      <c r="C55" s="41"/>
    </row>
    <row r="56" spans="2:3">
      <c r="B56" s="41"/>
      <c r="C56" s="41"/>
    </row>
    <row r="57" spans="2:3">
      <c r="B57" s="41"/>
      <c r="C57" s="41"/>
    </row>
    <row r="58" spans="2:3">
      <c r="B58" s="41"/>
      <c r="C58" s="41"/>
    </row>
    <row r="59" spans="2:3">
      <c r="B59" s="41"/>
      <c r="C59" s="41"/>
    </row>
    <row r="60" spans="2:3">
      <c r="B60" s="41"/>
      <c r="C60" s="41"/>
    </row>
    <row r="61" spans="2:3">
      <c r="B61" s="41"/>
      <c r="C61" s="41"/>
    </row>
    <row r="62" spans="2:3">
      <c r="B62" s="41"/>
      <c r="C62" s="41"/>
    </row>
    <row r="63" spans="2:3">
      <c r="B63" s="41"/>
      <c r="C63" s="41"/>
    </row>
    <row r="64" spans="2:3">
      <c r="B64" s="41"/>
      <c r="C64" s="41"/>
    </row>
    <row r="65" spans="2:3">
      <c r="B65" s="41"/>
      <c r="C65" s="41"/>
    </row>
    <row r="66" spans="2:3">
      <c r="B66" s="41"/>
      <c r="C66" s="41"/>
    </row>
    <row r="67" spans="2:3">
      <c r="B67" s="41"/>
      <c r="C67" s="41"/>
    </row>
    <row r="68" spans="2:3">
      <c r="B68" s="41"/>
      <c r="C68" s="41"/>
    </row>
    <row r="69" spans="2:3">
      <c r="B69" s="41"/>
      <c r="C69" s="41"/>
    </row>
    <row r="70" spans="2:3">
      <c r="B70" s="41"/>
      <c r="C70" s="41"/>
    </row>
    <row r="71" spans="2:3">
      <c r="B71" s="41"/>
      <c r="C71" s="41"/>
    </row>
    <row r="72" spans="2:3">
      <c r="B72" s="41"/>
      <c r="C72" s="41"/>
    </row>
    <row r="73" spans="2:3">
      <c r="B73" s="41"/>
      <c r="C73" s="41"/>
    </row>
    <row r="74" spans="2:3">
      <c r="B74" s="41"/>
      <c r="C74" s="41"/>
    </row>
    <row r="75" spans="2:3">
      <c r="B75" s="41"/>
      <c r="C75" s="41"/>
    </row>
    <row r="76" spans="2:3">
      <c r="B76" s="41"/>
      <c r="C76" s="41"/>
    </row>
    <row r="77" spans="2:3">
      <c r="B77" s="41"/>
      <c r="C77" s="41"/>
    </row>
    <row r="78" spans="2:3">
      <c r="B78" s="41"/>
      <c r="C78" s="41"/>
    </row>
    <row r="79" spans="2:3">
      <c r="B79" s="41"/>
      <c r="C79" s="41"/>
    </row>
    <row r="80" spans="2:3">
      <c r="B80" s="41"/>
      <c r="C80" s="41"/>
    </row>
    <row r="81" spans="2:3">
      <c r="B81" s="41"/>
      <c r="C81" s="41"/>
    </row>
    <row r="82" spans="2:3">
      <c r="B82" s="41"/>
      <c r="C82" s="41"/>
    </row>
    <row r="83" spans="2:3">
      <c r="B83" s="41"/>
      <c r="C83" s="41"/>
    </row>
    <row r="84" spans="2:3">
      <c r="B84" s="41"/>
      <c r="C84" s="41"/>
    </row>
    <row r="85" spans="2:3">
      <c r="B85" s="41"/>
      <c r="C85" s="41"/>
    </row>
    <row r="86" spans="2:3">
      <c r="B86" s="41"/>
      <c r="C86" s="41"/>
    </row>
    <row r="87" spans="2:3">
      <c r="B87" s="41"/>
      <c r="C87" s="41"/>
    </row>
    <row r="88" spans="2:3">
      <c r="B88" s="41"/>
      <c r="C88" s="41"/>
    </row>
    <row r="89" spans="2:3">
      <c r="B89" s="41"/>
      <c r="C89" s="41"/>
    </row>
    <row r="90" spans="2:3">
      <c r="B90" s="41"/>
      <c r="C90" s="41"/>
    </row>
    <row r="91" spans="2:3">
      <c r="B91" s="41"/>
      <c r="C91" s="41"/>
    </row>
    <row r="92" spans="2:3">
      <c r="B92" s="41"/>
      <c r="C92" s="41"/>
    </row>
    <row r="93" spans="2:3">
      <c r="B93" s="41"/>
      <c r="C93" s="41"/>
    </row>
    <row r="94" spans="2:3">
      <c r="B94" s="41"/>
      <c r="C94" s="41"/>
    </row>
    <row r="95" spans="2:3">
      <c r="B95" s="41"/>
      <c r="C95" s="41"/>
    </row>
    <row r="96" spans="2:3">
      <c r="B96" s="41"/>
      <c r="C96" s="41"/>
    </row>
    <row r="97" spans="2:3">
      <c r="B97" s="41"/>
      <c r="C97" s="41"/>
    </row>
    <row r="98" spans="2:3">
      <c r="B98" s="41"/>
      <c r="C98" s="41"/>
    </row>
    <row r="99" spans="2:3">
      <c r="B99" s="41"/>
      <c r="C99" s="41"/>
    </row>
    <row r="100" spans="2:3">
      <c r="B100" s="41"/>
      <c r="C100" s="41"/>
    </row>
    <row r="101" spans="2:3">
      <c r="B101" s="41"/>
      <c r="C101" s="41"/>
    </row>
    <row r="102" spans="2:3">
      <c r="B102" s="41"/>
      <c r="C102" s="41"/>
    </row>
    <row r="103" spans="2:3">
      <c r="B103" s="41"/>
      <c r="C103" s="41"/>
    </row>
    <row r="104" spans="2:3">
      <c r="B104" s="41"/>
      <c r="C104" s="41"/>
    </row>
    <row r="105" spans="2:3">
      <c r="B105" s="41"/>
      <c r="C105" s="41"/>
    </row>
    <row r="106" spans="2:3">
      <c r="B106" s="41"/>
      <c r="C106" s="41"/>
    </row>
    <row r="107" spans="2:3">
      <c r="B107" s="41"/>
      <c r="C107" s="41"/>
    </row>
    <row r="108" spans="2:3">
      <c r="B108" s="41"/>
      <c r="C108" s="41"/>
    </row>
    <row r="109" spans="2:3">
      <c r="B109" s="41"/>
      <c r="C109" s="41"/>
    </row>
    <row r="110" spans="2:3">
      <c r="B110" s="41"/>
      <c r="C110" s="41"/>
    </row>
    <row r="111" spans="2:3">
      <c r="B111" s="41"/>
      <c r="C111" s="41"/>
    </row>
    <row r="112" spans="2:3">
      <c r="B112" s="41"/>
      <c r="C112" s="41"/>
    </row>
    <row r="113" spans="2:3">
      <c r="B113" s="41"/>
      <c r="C113" s="41"/>
    </row>
    <row r="114" spans="2:3">
      <c r="B114" s="41"/>
      <c r="C114" s="41"/>
    </row>
    <row r="115" spans="2:3">
      <c r="B115" s="41"/>
      <c r="C115" s="41"/>
    </row>
    <row r="116" spans="2:3">
      <c r="B116" s="41"/>
      <c r="C116" s="41"/>
    </row>
    <row r="117" spans="2:3">
      <c r="B117" s="41"/>
      <c r="C117" s="41"/>
    </row>
    <row r="118" spans="2:3">
      <c r="B118" s="41"/>
      <c r="C118" s="41"/>
    </row>
    <row r="119" spans="2:3">
      <c r="B119" s="41"/>
      <c r="C119" s="41"/>
    </row>
    <row r="120" spans="2:3">
      <c r="B120" s="41"/>
      <c r="C120" s="41"/>
    </row>
    <row r="121" spans="2:3">
      <c r="B121" s="41"/>
      <c r="C121" s="41"/>
    </row>
    <row r="122" spans="2:3">
      <c r="B122" s="41"/>
      <c r="C122" s="41"/>
    </row>
    <row r="123" spans="2:3">
      <c r="B123" s="41"/>
      <c r="C123" s="41"/>
    </row>
    <row r="124" spans="2:3">
      <c r="B124" s="41"/>
      <c r="C124" s="41"/>
    </row>
    <row r="125" spans="2:3">
      <c r="B125" s="41"/>
      <c r="C125" s="41"/>
    </row>
    <row r="126" spans="2:3">
      <c r="B126" s="41"/>
      <c r="C126" s="41"/>
    </row>
    <row r="127" spans="2:3">
      <c r="B127" s="41"/>
      <c r="C127" s="41"/>
    </row>
    <row r="128" spans="2:3">
      <c r="B128" s="41"/>
      <c r="C128" s="41"/>
    </row>
    <row r="129" spans="2:3">
      <c r="B129" s="41"/>
      <c r="C129" s="41"/>
    </row>
    <row r="130" spans="2:3">
      <c r="B130" s="41"/>
      <c r="C130" s="41"/>
    </row>
    <row r="131" spans="2:3">
      <c r="B131" s="41"/>
      <c r="C131" s="41"/>
    </row>
    <row r="132" spans="2:3">
      <c r="B132" s="41"/>
      <c r="C132" s="41"/>
    </row>
    <row r="133" spans="2:3">
      <c r="B133" s="41"/>
      <c r="C133" s="41"/>
    </row>
    <row r="134" spans="2:3">
      <c r="B134" s="41"/>
      <c r="C134" s="41"/>
    </row>
    <row r="135" spans="2:3">
      <c r="B135" s="41"/>
      <c r="C135" s="41"/>
    </row>
    <row r="136" spans="2:3">
      <c r="B136" s="41"/>
      <c r="C136" s="41"/>
    </row>
    <row r="137" spans="2:3">
      <c r="B137" s="41"/>
      <c r="C137" s="41"/>
    </row>
    <row r="138" spans="2:3">
      <c r="B138" s="41"/>
      <c r="C138" s="41"/>
    </row>
    <row r="139" spans="2:3">
      <c r="B139" s="41"/>
      <c r="C139" s="41"/>
    </row>
    <row r="140" spans="2:3">
      <c r="B140" s="41"/>
      <c r="C140" s="41"/>
    </row>
    <row r="141" spans="2:3">
      <c r="B141" s="41"/>
      <c r="C141" s="41"/>
    </row>
    <row r="142" spans="2:3">
      <c r="B142" s="41"/>
      <c r="C142" s="41"/>
    </row>
    <row r="143" spans="2:3">
      <c r="B143" s="41"/>
      <c r="C143" s="41"/>
    </row>
    <row r="144" spans="2:3">
      <c r="B144" s="41"/>
      <c r="C144" s="41"/>
    </row>
    <row r="145" spans="2:3">
      <c r="B145" s="41"/>
      <c r="C145" s="41"/>
    </row>
    <row r="146" spans="2:3">
      <c r="B146" s="41"/>
      <c r="C146" s="41"/>
    </row>
    <row r="147" spans="2:3">
      <c r="B147" s="41"/>
      <c r="C147" s="41"/>
    </row>
    <row r="148" spans="2:3">
      <c r="B148" s="41"/>
      <c r="C148" s="41"/>
    </row>
    <row r="149" spans="2:3">
      <c r="B149" s="41"/>
      <c r="C149" s="41"/>
    </row>
    <row r="150" spans="2:3">
      <c r="B150" s="41"/>
      <c r="C150" s="41"/>
    </row>
    <row r="151" spans="2:3">
      <c r="B151" s="41"/>
      <c r="C151" s="41"/>
    </row>
    <row r="152" spans="2:3">
      <c r="B152" s="41"/>
      <c r="C152" s="41"/>
    </row>
    <row r="153" spans="2:3">
      <c r="B153" s="41"/>
      <c r="C153" s="41"/>
    </row>
    <row r="154" spans="2:3">
      <c r="B154" s="41"/>
      <c r="C154" s="41"/>
    </row>
    <row r="155" spans="2:3">
      <c r="B155" s="41"/>
      <c r="C155" s="41"/>
    </row>
    <row r="156" spans="2:3">
      <c r="B156" s="41"/>
      <c r="C156" s="41"/>
    </row>
    <row r="157" spans="2:3">
      <c r="B157" s="41"/>
      <c r="C157" s="41"/>
    </row>
    <row r="158" spans="2:3">
      <c r="B158" s="41"/>
      <c r="C158" s="41"/>
    </row>
    <row r="159" spans="2:3">
      <c r="B159" s="41"/>
      <c r="C159" s="41"/>
    </row>
    <row r="160" spans="2:3">
      <c r="B160" s="41"/>
      <c r="C160" s="41"/>
    </row>
    <row r="161" spans="2:3">
      <c r="B161" s="41"/>
      <c r="C161" s="41"/>
    </row>
    <row r="162" spans="2:3">
      <c r="B162" s="41"/>
      <c r="C162" s="41"/>
    </row>
    <row r="163" spans="2:3">
      <c r="B163" s="41"/>
      <c r="C163" s="41"/>
    </row>
    <row r="164" spans="2:3">
      <c r="B164" s="41"/>
      <c r="C164" s="41"/>
    </row>
    <row r="165" spans="2:3">
      <c r="B165" s="41"/>
      <c r="C165" s="41"/>
    </row>
    <row r="166" spans="2:3">
      <c r="B166" s="41"/>
      <c r="C166" s="41"/>
    </row>
    <row r="167" spans="2:3">
      <c r="B167" s="41"/>
      <c r="C167" s="41"/>
    </row>
    <row r="168" spans="2:3">
      <c r="B168" s="41"/>
      <c r="C168" s="41"/>
    </row>
    <row r="169" spans="2:3">
      <c r="B169" s="41"/>
      <c r="C169" s="41"/>
    </row>
    <row r="170" spans="2:3">
      <c r="B170" s="41"/>
      <c r="C170" s="41"/>
    </row>
    <row r="171" spans="2:3">
      <c r="B171" s="41"/>
      <c r="C171" s="41"/>
    </row>
    <row r="172" spans="2:3">
      <c r="B172" s="41"/>
      <c r="C172" s="41"/>
    </row>
    <row r="173" spans="2:3">
      <c r="B173" s="41"/>
      <c r="C173" s="41"/>
    </row>
    <row r="174" spans="2:3">
      <c r="B174" s="41"/>
      <c r="C174" s="41"/>
    </row>
    <row r="175" spans="2:3">
      <c r="B175" s="41"/>
      <c r="C175" s="41"/>
    </row>
    <row r="176" spans="2:3">
      <c r="B176" s="41"/>
      <c r="C176" s="41"/>
    </row>
    <row r="177" spans="2:3">
      <c r="B177" s="41"/>
      <c r="C177" s="41"/>
    </row>
    <row r="178" spans="2:3">
      <c r="B178" s="41"/>
      <c r="C178" s="41"/>
    </row>
    <row r="179" spans="2:3">
      <c r="B179" s="41"/>
      <c r="C179" s="41"/>
    </row>
    <row r="180" spans="2:3">
      <c r="B180" s="41"/>
      <c r="C180" s="41"/>
    </row>
    <row r="181" spans="2:3">
      <c r="B181" s="41"/>
      <c r="C181" s="41"/>
    </row>
    <row r="182" spans="2:3">
      <c r="B182" s="41"/>
      <c r="C182" s="41"/>
    </row>
    <row r="183" spans="2:3">
      <c r="B183" s="41"/>
      <c r="C183" s="41"/>
    </row>
    <row r="184" spans="2:3">
      <c r="B184" s="41"/>
      <c r="C184" s="41"/>
    </row>
    <row r="185" spans="2:3">
      <c r="B185" s="41"/>
      <c r="C185" s="41"/>
    </row>
    <row r="186" spans="2:3">
      <c r="B186" s="41"/>
      <c r="C186" s="41"/>
    </row>
    <row r="187" spans="2:3">
      <c r="B187" s="41"/>
      <c r="C187" s="41"/>
    </row>
    <row r="188" spans="2:3">
      <c r="B188" s="41"/>
      <c r="C188" s="41"/>
    </row>
    <row r="189" spans="2:3">
      <c r="B189" s="41"/>
      <c r="C189" s="41"/>
    </row>
    <row r="190" spans="2:3">
      <c r="B190" s="41"/>
      <c r="C190" s="41"/>
    </row>
    <row r="191" spans="2:3">
      <c r="B191" s="41"/>
      <c r="C191" s="41"/>
    </row>
    <row r="192" spans="2:3">
      <c r="B192" s="41"/>
      <c r="C192" s="41"/>
    </row>
    <row r="193" spans="2:3">
      <c r="B193" s="41"/>
      <c r="C193" s="41"/>
    </row>
    <row r="194" spans="2:3">
      <c r="B194" s="41"/>
      <c r="C194" s="41"/>
    </row>
    <row r="195" spans="2:3">
      <c r="B195" s="41"/>
      <c r="C195" s="41"/>
    </row>
    <row r="196" spans="2:3">
      <c r="B196" s="41"/>
      <c r="C196" s="41"/>
    </row>
    <row r="197" spans="2:3">
      <c r="B197" s="41"/>
      <c r="C197" s="41"/>
    </row>
    <row r="198" spans="2:3">
      <c r="B198" s="41"/>
      <c r="C198" s="41"/>
    </row>
    <row r="199" spans="2:3">
      <c r="B199" s="41"/>
      <c r="C199" s="41"/>
    </row>
    <row r="200" spans="2:3">
      <c r="B200" s="41"/>
      <c r="C200" s="41"/>
    </row>
    <row r="201" spans="2:3">
      <c r="B201" s="41"/>
      <c r="C201" s="41"/>
    </row>
    <row r="202" spans="2:3">
      <c r="B202" s="41"/>
      <c r="C202" s="41"/>
    </row>
    <row r="203" spans="2:3">
      <c r="B203" s="41"/>
      <c r="C203" s="41"/>
    </row>
    <row r="204" spans="2:3">
      <c r="B204" s="41"/>
      <c r="C204" s="41"/>
    </row>
    <row r="205" spans="2:3">
      <c r="B205" s="41"/>
      <c r="C205" s="41"/>
    </row>
    <row r="206" spans="2:3">
      <c r="B206" s="41"/>
      <c r="C206" s="41"/>
    </row>
    <row r="207" spans="2:3">
      <c r="B207" s="41"/>
      <c r="C207" s="41"/>
    </row>
    <row r="208" spans="2:3">
      <c r="B208" s="41"/>
      <c r="C208" s="41"/>
    </row>
    <row r="209" spans="2:3">
      <c r="B209" s="41"/>
      <c r="C209" s="41"/>
    </row>
    <row r="210" spans="2:3">
      <c r="B210" s="41"/>
      <c r="C210" s="41"/>
    </row>
    <row r="211" spans="2:3">
      <c r="B211" s="41"/>
      <c r="C211" s="41"/>
    </row>
    <row r="212" spans="2:3">
      <c r="B212" s="41"/>
      <c r="C212" s="41"/>
    </row>
    <row r="213" spans="2:3">
      <c r="B213" s="41"/>
      <c r="C213" s="41"/>
    </row>
    <row r="214" spans="2:3">
      <c r="B214" s="41"/>
      <c r="C214" s="41"/>
    </row>
    <row r="215" spans="2:3">
      <c r="B215" s="41"/>
      <c r="C215" s="41"/>
    </row>
    <row r="216" spans="2:3">
      <c r="B216" s="41"/>
      <c r="C216" s="41"/>
    </row>
    <row r="217" spans="2:3">
      <c r="B217" s="41"/>
      <c r="C217" s="41"/>
    </row>
    <row r="218" spans="2:3">
      <c r="B218" s="41"/>
      <c r="C218" s="41"/>
    </row>
    <row r="219" spans="2:3">
      <c r="B219" s="41"/>
      <c r="C219" s="41"/>
    </row>
    <row r="220" spans="2:3">
      <c r="B220" s="41"/>
      <c r="C220" s="41"/>
    </row>
    <row r="221" spans="2:3">
      <c r="B221" s="41"/>
      <c r="C221" s="41"/>
    </row>
  </sheetData>
  <mergeCells count="10">
    <mergeCell ref="B1:K1"/>
    <mergeCell ref="J3:K3"/>
    <mergeCell ref="B3:B4"/>
    <mergeCell ref="C3:C4"/>
    <mergeCell ref="D3:D4"/>
    <mergeCell ref="E3:E4"/>
    <mergeCell ref="F3:F4"/>
    <mergeCell ref="G3:G4"/>
    <mergeCell ref="H3:H4"/>
    <mergeCell ref="I3:I4"/>
  </mergeCells>
  <pageMargins left="0.314583333333333" right="0.156944444444444" top="0.314583333333333" bottom="0.220138888888889" header="0.314583333333333" footer="0.161111111111111"/>
  <pageSetup paperSize="9" firstPageNumber="7" orientation="landscape" useFirstPageNumber="1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D17" sqref="D17"/>
    </sheetView>
  </sheetViews>
  <sheetFormatPr defaultColWidth="9" defaultRowHeight="14.25"/>
  <cols>
    <col min="1" max="1" width="31.875" style="53" customWidth="1"/>
    <col min="2" max="2" width="12.375" style="53" customWidth="1"/>
    <col min="3" max="3" width="13.75" style="54" customWidth="1"/>
    <col min="4" max="4" width="11.75" style="54" customWidth="1"/>
    <col min="5" max="5" width="13.375" style="54" customWidth="1"/>
    <col min="6" max="6" width="12.625" style="54" customWidth="1"/>
    <col min="7" max="7" width="12.125" style="54" customWidth="1"/>
    <col min="8" max="8" width="13.375" style="54" customWidth="1"/>
    <col min="9" max="10" width="9" style="54"/>
    <col min="11" max="11" width="9" style="55"/>
    <col min="12" max="16384" width="9" style="53"/>
  </cols>
  <sheetData>
    <row r="1" ht="40.5" customHeight="1" spans="1:8">
      <c r="A1" s="56" t="s">
        <v>79</v>
      </c>
      <c r="B1" s="56"/>
      <c r="C1" s="56"/>
      <c r="D1" s="56"/>
      <c r="E1" s="56"/>
      <c r="F1" s="56"/>
      <c r="G1" s="56"/>
      <c r="H1" s="56"/>
    </row>
    <row r="2" ht="28.5" customHeight="1" spans="1:8">
      <c r="A2" s="57" t="s">
        <v>80</v>
      </c>
      <c r="B2" s="57"/>
      <c r="C2" s="58"/>
      <c r="D2" s="58"/>
      <c r="E2" s="59" t="s">
        <v>81</v>
      </c>
      <c r="F2" s="59"/>
      <c r="G2" s="59"/>
      <c r="H2" s="58"/>
    </row>
    <row r="3" s="50" customFormat="1" ht="35.25" customHeight="1" spans="1:12">
      <c r="A3" s="8" t="s">
        <v>2</v>
      </c>
      <c r="B3" s="60" t="s">
        <v>4</v>
      </c>
      <c r="C3" s="61" t="s">
        <v>82</v>
      </c>
      <c r="D3" s="60" t="s">
        <v>7</v>
      </c>
      <c r="E3" s="61" t="s">
        <v>8</v>
      </c>
      <c r="F3" s="62" t="s">
        <v>83</v>
      </c>
      <c r="G3" s="62" t="s">
        <v>84</v>
      </c>
      <c r="H3" s="62" t="s">
        <v>85</v>
      </c>
      <c r="I3" s="81"/>
      <c r="J3" s="81"/>
      <c r="K3" s="82"/>
      <c r="L3" s="82"/>
    </row>
    <row r="4" s="50" customFormat="1" ht="35.25" customHeight="1" spans="1:12">
      <c r="A4" s="10"/>
      <c r="B4" s="63"/>
      <c r="C4" s="64"/>
      <c r="D4" s="63"/>
      <c r="E4" s="64"/>
      <c r="F4" s="65"/>
      <c r="G4" s="65"/>
      <c r="H4" s="65"/>
      <c r="I4" s="81"/>
      <c r="J4" s="81"/>
      <c r="K4" s="82"/>
      <c r="L4" s="82"/>
    </row>
    <row r="5" s="51" customFormat="1" ht="35.25" customHeight="1" spans="1:12">
      <c r="A5" s="17" t="s">
        <v>86</v>
      </c>
      <c r="B5" s="66">
        <f>SUM(B6+B7)</f>
        <v>74580</v>
      </c>
      <c r="C5" s="66">
        <f>SUM(C6+C7)</f>
        <v>79754</v>
      </c>
      <c r="D5" s="67">
        <f t="shared" ref="D5:D13" si="0">IF(B5&lt;&gt;0,ROUND(C5/B5,4)*100,0)</f>
        <v>106.94</v>
      </c>
      <c r="E5" s="66">
        <f>SUM(E6+E7)</f>
        <v>76319</v>
      </c>
      <c r="F5" s="68">
        <f>C5-E5</f>
        <v>3435</v>
      </c>
      <c r="G5" s="69">
        <f>F5/E5*100</f>
        <v>4.50084513685976</v>
      </c>
      <c r="H5" s="70"/>
      <c r="I5" s="83"/>
      <c r="J5" s="83"/>
      <c r="K5" s="84"/>
      <c r="L5" s="85"/>
    </row>
    <row r="6" s="51" customFormat="1" ht="35.25" customHeight="1" spans="1:12">
      <c r="A6" s="71" t="s">
        <v>87</v>
      </c>
      <c r="B6" s="66">
        <f>SUM(B9+B12)</f>
        <v>74580</v>
      </c>
      <c r="C6" s="66">
        <f>SUM(C9+C12)</f>
        <v>52233</v>
      </c>
      <c r="D6" s="67">
        <f t="shared" si="0"/>
        <v>70.04</v>
      </c>
      <c r="E6" s="66">
        <f>SUM(E9+E12)</f>
        <v>51144</v>
      </c>
      <c r="F6" s="68">
        <f>C6-E6</f>
        <v>1089</v>
      </c>
      <c r="G6" s="69">
        <f t="shared" ref="G6:G13" si="1">F6/E6*100</f>
        <v>2.12928202721727</v>
      </c>
      <c r="H6" s="70"/>
      <c r="I6" s="83"/>
      <c r="J6" s="83"/>
      <c r="K6" s="84"/>
      <c r="L6" s="85"/>
    </row>
    <row r="7" s="51" customFormat="1" ht="35.25" customHeight="1" spans="1:12">
      <c r="A7" s="71" t="s">
        <v>88</v>
      </c>
      <c r="B7" s="66">
        <f>SUM(B10)</f>
        <v>0</v>
      </c>
      <c r="C7" s="66">
        <f>SUM(C10)</f>
        <v>27521</v>
      </c>
      <c r="D7" s="67">
        <f t="shared" si="0"/>
        <v>0</v>
      </c>
      <c r="E7" s="66">
        <f>SUM(E10)</f>
        <v>25175</v>
      </c>
      <c r="F7" s="68">
        <f>C7-E7</f>
        <v>2346</v>
      </c>
      <c r="G7" s="69">
        <f t="shared" si="1"/>
        <v>9.31876861966236</v>
      </c>
      <c r="H7" s="70"/>
      <c r="I7" s="83"/>
      <c r="J7" s="83"/>
      <c r="K7" s="84"/>
      <c r="L7" s="85"/>
    </row>
    <row r="8" s="51" customFormat="1" ht="35.25" customHeight="1" spans="1:12">
      <c r="A8" s="17" t="s">
        <v>89</v>
      </c>
      <c r="B8" s="66">
        <f>SUM(B9:B10)</f>
        <v>51770</v>
      </c>
      <c r="C8" s="72">
        <f>SUM(C9:C10)</f>
        <v>58494</v>
      </c>
      <c r="D8" s="67">
        <f t="shared" si="0"/>
        <v>112.99</v>
      </c>
      <c r="E8" s="72">
        <f>SUM(E9:E10)</f>
        <v>58124</v>
      </c>
      <c r="F8" s="68">
        <f>SUM(F9:F10)</f>
        <v>370</v>
      </c>
      <c r="G8" s="69">
        <f t="shared" si="1"/>
        <v>0.636570091528456</v>
      </c>
      <c r="H8" s="73"/>
      <c r="I8" s="83"/>
      <c r="J8" s="83"/>
      <c r="K8" s="84"/>
      <c r="L8" s="85"/>
    </row>
    <row r="9" s="52" customFormat="1" ht="35.25" customHeight="1" spans="1:12">
      <c r="A9" s="71" t="s">
        <v>87</v>
      </c>
      <c r="B9" s="74">
        <v>51770</v>
      </c>
      <c r="C9" s="75">
        <v>30973</v>
      </c>
      <c r="D9" s="67">
        <f t="shared" si="0"/>
        <v>59.83</v>
      </c>
      <c r="E9" s="75">
        <v>32949</v>
      </c>
      <c r="F9" s="68">
        <f t="shared" ref="F9:F13" si="2">C9-E9</f>
        <v>-1976</v>
      </c>
      <c r="G9" s="69">
        <f t="shared" si="1"/>
        <v>-5.99714710613372</v>
      </c>
      <c r="H9" s="70"/>
      <c r="I9" s="86"/>
      <c r="J9" s="86"/>
      <c r="K9" s="87"/>
      <c r="L9" s="88"/>
    </row>
    <row r="10" s="52" customFormat="1" ht="35.25" customHeight="1" spans="1:12">
      <c r="A10" s="71" t="s">
        <v>88</v>
      </c>
      <c r="B10" s="74"/>
      <c r="C10" s="75">
        <v>27521</v>
      </c>
      <c r="D10" s="67">
        <f t="shared" si="0"/>
        <v>0</v>
      </c>
      <c r="E10" s="75">
        <v>25175</v>
      </c>
      <c r="F10" s="68">
        <f t="shared" si="2"/>
        <v>2346</v>
      </c>
      <c r="G10" s="69">
        <f t="shared" si="1"/>
        <v>9.31876861966236</v>
      </c>
      <c r="H10" s="70"/>
      <c r="I10" s="86"/>
      <c r="J10" s="86"/>
      <c r="K10" s="87"/>
      <c r="L10" s="88"/>
    </row>
    <row r="11" s="52" customFormat="1" ht="35.25" customHeight="1" spans="1:12">
      <c r="A11" s="17" t="s">
        <v>90</v>
      </c>
      <c r="B11" s="74">
        <f>B12</f>
        <v>22810</v>
      </c>
      <c r="C11" s="74">
        <f>C12</f>
        <v>21260</v>
      </c>
      <c r="D11" s="67">
        <f t="shared" si="0"/>
        <v>93.2</v>
      </c>
      <c r="E11" s="74">
        <f>E12</f>
        <v>18195</v>
      </c>
      <c r="F11" s="68">
        <f t="shared" si="2"/>
        <v>3065</v>
      </c>
      <c r="G11" s="69">
        <f t="shared" si="1"/>
        <v>16.8452871668041</v>
      </c>
      <c r="H11" s="73"/>
      <c r="I11" s="86"/>
      <c r="J11" s="86"/>
      <c r="K11" s="87"/>
      <c r="L11" s="88"/>
    </row>
    <row r="12" s="52" customFormat="1" ht="35.25" customHeight="1" spans="1:12">
      <c r="A12" s="71" t="s">
        <v>87</v>
      </c>
      <c r="B12" s="74">
        <v>22810</v>
      </c>
      <c r="C12" s="52">
        <v>21260</v>
      </c>
      <c r="D12" s="67">
        <f t="shared" si="0"/>
        <v>93.2</v>
      </c>
      <c r="E12" s="75">
        <v>18195</v>
      </c>
      <c r="F12" s="68">
        <f t="shared" si="2"/>
        <v>3065</v>
      </c>
      <c r="G12" s="69">
        <f t="shared" si="1"/>
        <v>16.8452871668041</v>
      </c>
      <c r="H12" s="70"/>
      <c r="I12" s="86"/>
      <c r="J12" s="86"/>
      <c r="K12" s="87"/>
      <c r="L12" s="88"/>
    </row>
    <row r="13" s="52" customFormat="1" ht="35.25" customHeight="1" spans="1:12">
      <c r="A13" s="76" t="s">
        <v>91</v>
      </c>
      <c r="B13" s="74">
        <v>35000</v>
      </c>
      <c r="C13" s="77">
        <v>24709</v>
      </c>
      <c r="D13" s="67">
        <f t="shared" si="0"/>
        <v>70.6</v>
      </c>
      <c r="E13" s="77">
        <v>24111</v>
      </c>
      <c r="F13" s="68">
        <f t="shared" si="2"/>
        <v>598</v>
      </c>
      <c r="G13" s="69">
        <f t="shared" si="1"/>
        <v>2.48019576127079</v>
      </c>
      <c r="H13" s="70"/>
      <c r="I13" s="86"/>
      <c r="J13" s="86"/>
      <c r="K13" s="87"/>
      <c r="L13" s="88"/>
    </row>
    <row r="14" ht="21" customHeight="1" spans="1:12">
      <c r="A14" s="78"/>
      <c r="B14" s="78"/>
      <c r="C14" s="78"/>
      <c r="D14" s="78"/>
      <c r="E14" s="78"/>
      <c r="F14" s="78"/>
      <c r="G14" s="78"/>
      <c r="H14" s="78"/>
      <c r="K14" s="89"/>
      <c r="L14" s="90"/>
    </row>
    <row r="15" ht="21" customHeight="1" spans="1:12">
      <c r="A15" s="79"/>
      <c r="B15" s="79"/>
      <c r="C15" s="79"/>
      <c r="D15" s="79"/>
      <c r="E15" s="79"/>
      <c r="F15" s="79"/>
      <c r="G15" s="79"/>
      <c r="H15" s="79"/>
      <c r="K15" s="89"/>
      <c r="L15" s="90"/>
    </row>
    <row r="16" ht="21" customHeight="1" spans="3:8">
      <c r="C16" s="80"/>
      <c r="D16" s="80"/>
      <c r="E16" s="80"/>
      <c r="F16" s="80"/>
      <c r="G16" s="80"/>
      <c r="H16" s="80"/>
    </row>
  </sheetData>
  <mergeCells count="11">
    <mergeCell ref="A1:H1"/>
    <mergeCell ref="E2:F2"/>
    <mergeCell ref="A3:A4"/>
    <mergeCell ref="B3:B4"/>
    <mergeCell ref="C3:C4"/>
    <mergeCell ref="D3:D4"/>
    <mergeCell ref="E3:E4"/>
    <mergeCell ref="F3:F4"/>
    <mergeCell ref="G3:G4"/>
    <mergeCell ref="H3:H4"/>
    <mergeCell ref="A14:H15"/>
  </mergeCells>
  <pageMargins left="0.75" right="0.75" top="0.8" bottom="0.82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1"/>
  <sheetViews>
    <sheetView workbookViewId="0">
      <selection activeCell="D11" sqref="D11"/>
    </sheetView>
  </sheetViews>
  <sheetFormatPr defaultColWidth="9" defaultRowHeight="14.25"/>
  <cols>
    <col min="1" max="1" width="27.125" style="2" customWidth="1"/>
    <col min="2" max="2" width="6" style="2" customWidth="1"/>
    <col min="3" max="3" width="13.75" style="3" customWidth="1"/>
    <col min="4" max="4" width="10.25" style="3" customWidth="1"/>
    <col min="5" max="5" width="10.625" style="4" customWidth="1"/>
    <col min="6" max="6" width="11" style="3" customWidth="1"/>
    <col min="7" max="7" width="10.375" style="3" customWidth="1"/>
    <col min="8" max="8" width="11.625" style="4" customWidth="1"/>
    <col min="9" max="9" width="11.75" style="3" customWidth="1"/>
    <col min="10" max="10" width="10.625" style="5" customWidth="1"/>
    <col min="11" max="16384" width="9" style="2"/>
  </cols>
  <sheetData>
    <row r="1" ht="26.25" customHeight="1" spans="1:10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</row>
    <row r="2" ht="20.1" customHeight="1" spans="1:9">
      <c r="A2" s="7"/>
      <c r="B2" s="7"/>
      <c r="I2" s="42" t="s">
        <v>48</v>
      </c>
    </row>
    <row r="3" s="1" customFormat="1" ht="24" customHeight="1" spans="1:10">
      <c r="A3" s="8" t="s">
        <v>2</v>
      </c>
      <c r="B3" s="8" t="s">
        <v>3</v>
      </c>
      <c r="C3" s="8" t="s">
        <v>49</v>
      </c>
      <c r="D3" s="8" t="s">
        <v>50</v>
      </c>
      <c r="E3" s="9" t="s">
        <v>51</v>
      </c>
      <c r="F3" s="8" t="s">
        <v>52</v>
      </c>
      <c r="G3" s="8" t="s">
        <v>7</v>
      </c>
      <c r="H3" s="9" t="s">
        <v>8</v>
      </c>
      <c r="I3" s="43" t="s">
        <v>9</v>
      </c>
      <c r="J3" s="44"/>
    </row>
    <row r="4" s="1" customFormat="1" ht="15.75" customHeight="1" spans="1:10">
      <c r="A4" s="10"/>
      <c r="B4" s="11"/>
      <c r="C4" s="10"/>
      <c r="D4" s="10"/>
      <c r="E4" s="12"/>
      <c r="F4" s="10"/>
      <c r="G4" s="10"/>
      <c r="H4" s="12"/>
      <c r="I4" s="45" t="s">
        <v>10</v>
      </c>
      <c r="J4" s="46" t="s">
        <v>11</v>
      </c>
    </row>
    <row r="5" ht="18" customHeight="1" spans="1:10">
      <c r="A5" s="13" t="s">
        <v>53</v>
      </c>
      <c r="B5" s="14">
        <v>500</v>
      </c>
      <c r="C5" s="15">
        <f>C6+C30</f>
        <v>63810</v>
      </c>
      <c r="D5" s="15">
        <f>D6+D30</f>
        <v>0</v>
      </c>
      <c r="E5" s="15">
        <f>E6+E30</f>
        <v>0</v>
      </c>
      <c r="F5" s="15">
        <f>F6+F30</f>
        <v>22249</v>
      </c>
      <c r="G5" s="16">
        <f>IF(C5&lt;&gt;0,ROUND(F5/C5,4)*100,0)</f>
        <v>34.87</v>
      </c>
      <c r="H5" s="15">
        <f>H6+H30</f>
        <v>45382</v>
      </c>
      <c r="I5" s="18">
        <f t="shared" ref="I5:I30" si="0">F5-H5</f>
        <v>-23133</v>
      </c>
      <c r="J5" s="47">
        <f>I5/H5*100</f>
        <v>-50.9739544312723</v>
      </c>
    </row>
    <row r="6" ht="18" customHeight="1" spans="1:10">
      <c r="A6" s="17" t="s">
        <v>54</v>
      </c>
      <c r="B6" s="14">
        <v>600</v>
      </c>
      <c r="C6" s="18">
        <f>SUM(C7:C29)</f>
        <v>63810</v>
      </c>
      <c r="D6" s="18">
        <f t="shared" ref="D6:F6" si="1">SUM(D7:D29)</f>
        <v>0</v>
      </c>
      <c r="E6" s="18">
        <f t="shared" si="1"/>
        <v>0</v>
      </c>
      <c r="F6" s="18">
        <f t="shared" si="1"/>
        <v>22249</v>
      </c>
      <c r="G6" s="16">
        <f>IF(C6&lt;&gt;0,ROUND(F6/C6,4)*100,0)</f>
        <v>34.87</v>
      </c>
      <c r="H6" s="19">
        <f>SUM(H7:H29)</f>
        <v>45382</v>
      </c>
      <c r="I6" s="18">
        <f t="shared" si="0"/>
        <v>-23133</v>
      </c>
      <c r="J6" s="47">
        <f>I6/H6*100</f>
        <v>-50.9739544312723</v>
      </c>
    </row>
    <row r="7" ht="18" customHeight="1" spans="1:10">
      <c r="A7" s="20" t="s">
        <v>55</v>
      </c>
      <c r="B7" s="21">
        <v>201</v>
      </c>
      <c r="C7" s="22">
        <v>6651</v>
      </c>
      <c r="D7" s="22"/>
      <c r="E7" s="23"/>
      <c r="F7" s="23">
        <v>3162</v>
      </c>
      <c r="G7" s="24">
        <f>IF(C7&lt;&gt;0,ROUND(F7/C7,4)*100,0)</f>
        <v>47.54</v>
      </c>
      <c r="H7" s="25">
        <v>3505</v>
      </c>
      <c r="I7" s="48">
        <f t="shared" si="0"/>
        <v>-343</v>
      </c>
      <c r="J7" s="49">
        <f t="shared" ref="J7:J30" si="2">I7/H7*100</f>
        <v>-9.78601997146933</v>
      </c>
    </row>
    <row r="8" ht="18" customHeight="1" spans="1:10">
      <c r="A8" s="26" t="s">
        <v>56</v>
      </c>
      <c r="B8" s="27">
        <v>202</v>
      </c>
      <c r="C8" s="28"/>
      <c r="D8" s="28"/>
      <c r="E8" s="29"/>
      <c r="F8" s="29"/>
      <c r="G8" s="16">
        <f t="shared" ref="G8:G30" si="3">IF(C8&lt;&gt;0,ROUND(F8/C8,4)*100,0)</f>
        <v>0</v>
      </c>
      <c r="H8" s="30"/>
      <c r="I8" s="18">
        <f t="shared" si="0"/>
        <v>0</v>
      </c>
      <c r="J8" s="47"/>
    </row>
    <row r="9" ht="18" customHeight="1" spans="1:10">
      <c r="A9" s="26" t="s">
        <v>57</v>
      </c>
      <c r="B9" s="27">
        <v>203</v>
      </c>
      <c r="C9" s="31"/>
      <c r="D9" s="32"/>
      <c r="E9" s="33"/>
      <c r="F9" s="33"/>
      <c r="G9" s="16">
        <f t="shared" si="3"/>
        <v>0</v>
      </c>
      <c r="H9" s="30"/>
      <c r="I9" s="18">
        <f t="shared" si="0"/>
        <v>0</v>
      </c>
      <c r="J9" s="47"/>
    </row>
    <row r="10" ht="18" customHeight="1" spans="1:10">
      <c r="A10" s="20" t="s">
        <v>58</v>
      </c>
      <c r="B10" s="34">
        <v>204</v>
      </c>
      <c r="C10" s="22">
        <v>2100</v>
      </c>
      <c r="D10" s="22"/>
      <c r="E10" s="23"/>
      <c r="F10" s="23">
        <v>946</v>
      </c>
      <c r="G10" s="24">
        <f t="shared" si="3"/>
        <v>45.05</v>
      </c>
      <c r="H10" s="25">
        <v>1415</v>
      </c>
      <c r="I10" s="48">
        <f t="shared" si="0"/>
        <v>-469</v>
      </c>
      <c r="J10" s="49">
        <f t="shared" si="2"/>
        <v>-33.1448763250883</v>
      </c>
    </row>
    <row r="11" ht="18" customHeight="1" spans="1:10">
      <c r="A11" s="20" t="s">
        <v>59</v>
      </c>
      <c r="B11" s="34">
        <v>205</v>
      </c>
      <c r="C11" s="22">
        <v>8530</v>
      </c>
      <c r="D11" s="22"/>
      <c r="E11" s="23"/>
      <c r="F11" s="23">
        <v>4717</v>
      </c>
      <c r="G11" s="24">
        <f t="shared" si="3"/>
        <v>55.3</v>
      </c>
      <c r="H11" s="25">
        <v>5133</v>
      </c>
      <c r="I11" s="48">
        <f t="shared" si="0"/>
        <v>-416</v>
      </c>
      <c r="J11" s="49">
        <f t="shared" si="2"/>
        <v>-8.10442236508864</v>
      </c>
    </row>
    <row r="12" ht="18" customHeight="1" spans="1:10">
      <c r="A12" s="20" t="s">
        <v>60</v>
      </c>
      <c r="B12" s="34">
        <v>206</v>
      </c>
      <c r="C12" s="22">
        <v>2275</v>
      </c>
      <c r="D12" s="22"/>
      <c r="E12" s="23"/>
      <c r="F12" s="23">
        <v>65</v>
      </c>
      <c r="G12" s="24">
        <f t="shared" si="3"/>
        <v>2.86</v>
      </c>
      <c r="H12" s="25">
        <v>995</v>
      </c>
      <c r="I12" s="48">
        <f t="shared" si="0"/>
        <v>-930</v>
      </c>
      <c r="J12" s="49">
        <f t="shared" si="2"/>
        <v>-93.4673366834171</v>
      </c>
    </row>
    <row r="13" ht="18" customHeight="1" spans="1:10">
      <c r="A13" s="26" t="s">
        <v>61</v>
      </c>
      <c r="B13" s="27">
        <v>207</v>
      </c>
      <c r="C13" s="31">
        <v>778</v>
      </c>
      <c r="D13" s="31"/>
      <c r="E13" s="33"/>
      <c r="F13" s="33">
        <v>122</v>
      </c>
      <c r="G13" s="16">
        <f t="shared" si="3"/>
        <v>15.68</v>
      </c>
      <c r="H13" s="30"/>
      <c r="I13" s="18">
        <f t="shared" si="0"/>
        <v>122</v>
      </c>
      <c r="J13" s="47"/>
    </row>
    <row r="14" ht="18" customHeight="1" spans="1:10">
      <c r="A14" s="20" t="s">
        <v>62</v>
      </c>
      <c r="B14" s="34">
        <v>208</v>
      </c>
      <c r="C14" s="22">
        <v>2545</v>
      </c>
      <c r="D14" s="22"/>
      <c r="E14" s="35"/>
      <c r="F14" s="35">
        <v>1293</v>
      </c>
      <c r="G14" s="24">
        <f t="shared" si="3"/>
        <v>50.81</v>
      </c>
      <c r="H14" s="25">
        <v>1599</v>
      </c>
      <c r="I14" s="48">
        <f t="shared" si="0"/>
        <v>-306</v>
      </c>
      <c r="J14" s="49">
        <f t="shared" si="2"/>
        <v>-19.1369606003752</v>
      </c>
    </row>
    <row r="15" ht="18" customHeight="1" spans="1:10">
      <c r="A15" s="36" t="s">
        <v>63</v>
      </c>
      <c r="B15" s="34">
        <v>210</v>
      </c>
      <c r="C15" s="22">
        <v>1132</v>
      </c>
      <c r="D15" s="22"/>
      <c r="E15" s="23"/>
      <c r="F15" s="23">
        <v>753</v>
      </c>
      <c r="G15" s="24">
        <f t="shared" si="3"/>
        <v>66.52</v>
      </c>
      <c r="H15" s="25">
        <v>639</v>
      </c>
      <c r="I15" s="48">
        <f t="shared" si="0"/>
        <v>114</v>
      </c>
      <c r="J15" s="49">
        <f t="shared" si="2"/>
        <v>17.8403755868545</v>
      </c>
    </row>
    <row r="16" ht="18" customHeight="1" spans="1:10">
      <c r="A16" s="36" t="s">
        <v>64</v>
      </c>
      <c r="B16" s="34">
        <v>211</v>
      </c>
      <c r="C16" s="22">
        <v>1609</v>
      </c>
      <c r="D16" s="22"/>
      <c r="E16" s="23"/>
      <c r="F16" s="23">
        <v>482</v>
      </c>
      <c r="G16" s="24">
        <f t="shared" si="3"/>
        <v>29.96</v>
      </c>
      <c r="H16" s="25">
        <v>293</v>
      </c>
      <c r="I16" s="48">
        <f t="shared" si="0"/>
        <v>189</v>
      </c>
      <c r="J16" s="49"/>
    </row>
    <row r="17" ht="18" customHeight="1" spans="1:10">
      <c r="A17" s="20" t="s">
        <v>65</v>
      </c>
      <c r="B17" s="34">
        <v>212</v>
      </c>
      <c r="C17" s="22">
        <v>38190</v>
      </c>
      <c r="D17" s="22"/>
      <c r="E17" s="23"/>
      <c r="F17" s="23">
        <v>10709</v>
      </c>
      <c r="G17" s="24">
        <f t="shared" si="3"/>
        <v>28.04</v>
      </c>
      <c r="H17" s="25">
        <v>31803</v>
      </c>
      <c r="I17" s="48">
        <f t="shared" si="0"/>
        <v>-21094</v>
      </c>
      <c r="J17" s="49">
        <f t="shared" si="2"/>
        <v>-66.3270760620067</v>
      </c>
    </row>
    <row r="18" ht="18" customHeight="1" spans="1:10">
      <c r="A18" s="37" t="s">
        <v>66</v>
      </c>
      <c r="B18" s="27">
        <v>213</v>
      </c>
      <c r="C18" s="31"/>
      <c r="D18" s="31"/>
      <c r="E18" s="33"/>
      <c r="F18" s="33"/>
      <c r="G18" s="16">
        <f t="shared" si="3"/>
        <v>0</v>
      </c>
      <c r="H18" s="33"/>
      <c r="I18" s="18">
        <f t="shared" si="0"/>
        <v>0</v>
      </c>
      <c r="J18" s="47" t="e">
        <f t="shared" si="2"/>
        <v>#DIV/0!</v>
      </c>
    </row>
    <row r="19" ht="18" customHeight="1" spans="1:10">
      <c r="A19" s="26" t="s">
        <v>67</v>
      </c>
      <c r="B19" s="27">
        <v>214</v>
      </c>
      <c r="C19" s="31"/>
      <c r="D19" s="31"/>
      <c r="E19" s="29"/>
      <c r="F19" s="29"/>
      <c r="G19" s="16">
        <f t="shared" si="3"/>
        <v>0</v>
      </c>
      <c r="H19" s="29"/>
      <c r="I19" s="18">
        <f t="shared" si="0"/>
        <v>0</v>
      </c>
      <c r="J19" s="47" t="e">
        <f t="shared" si="2"/>
        <v>#DIV/0!</v>
      </c>
    </row>
    <row r="20" ht="18" customHeight="1" spans="1:10">
      <c r="A20" s="38" t="s">
        <v>68</v>
      </c>
      <c r="B20" s="27">
        <v>215</v>
      </c>
      <c r="C20" s="31"/>
      <c r="D20" s="31"/>
      <c r="E20" s="29"/>
      <c r="F20" s="29"/>
      <c r="G20" s="16">
        <f t="shared" si="3"/>
        <v>0</v>
      </c>
      <c r="H20" s="29"/>
      <c r="I20" s="18">
        <f t="shared" si="0"/>
        <v>0</v>
      </c>
      <c r="J20" s="47" t="e">
        <f t="shared" si="2"/>
        <v>#DIV/0!</v>
      </c>
    </row>
    <row r="21" ht="18" customHeight="1" spans="1:10">
      <c r="A21" s="38" t="s">
        <v>69</v>
      </c>
      <c r="B21" s="27">
        <v>216</v>
      </c>
      <c r="C21" s="31"/>
      <c r="D21" s="31"/>
      <c r="E21" s="29"/>
      <c r="F21" s="29"/>
      <c r="G21" s="16">
        <f t="shared" si="3"/>
        <v>0</v>
      </c>
      <c r="H21" s="29"/>
      <c r="I21" s="18">
        <f t="shared" si="0"/>
        <v>0</v>
      </c>
      <c r="J21" s="47" t="e">
        <f t="shared" si="2"/>
        <v>#DIV/0!</v>
      </c>
    </row>
    <row r="22" ht="18" customHeight="1" spans="1:10">
      <c r="A22" s="38" t="s">
        <v>70</v>
      </c>
      <c r="B22" s="27">
        <v>217</v>
      </c>
      <c r="C22" s="31"/>
      <c r="D22" s="31"/>
      <c r="E22" s="29"/>
      <c r="F22" s="29"/>
      <c r="G22" s="16">
        <f t="shared" si="3"/>
        <v>0</v>
      </c>
      <c r="H22" s="29"/>
      <c r="I22" s="18">
        <f t="shared" si="0"/>
        <v>0</v>
      </c>
      <c r="J22" s="47" t="e">
        <f t="shared" si="2"/>
        <v>#DIV/0!</v>
      </c>
    </row>
    <row r="23" ht="18" customHeight="1" spans="1:10">
      <c r="A23" s="38" t="s">
        <v>71</v>
      </c>
      <c r="B23" s="27">
        <v>219</v>
      </c>
      <c r="C23" s="31"/>
      <c r="D23" s="31"/>
      <c r="E23" s="29"/>
      <c r="F23" s="29"/>
      <c r="G23" s="16">
        <f t="shared" si="3"/>
        <v>0</v>
      </c>
      <c r="H23" s="29"/>
      <c r="I23" s="18"/>
      <c r="J23" s="47" t="e">
        <f t="shared" si="2"/>
        <v>#DIV/0!</v>
      </c>
    </row>
    <row r="24" ht="18" customHeight="1" spans="1:10">
      <c r="A24" s="38" t="s">
        <v>72</v>
      </c>
      <c r="B24" s="27">
        <v>220</v>
      </c>
      <c r="C24" s="31"/>
      <c r="D24" s="31"/>
      <c r="E24" s="33"/>
      <c r="F24" s="33"/>
      <c r="G24" s="16">
        <f t="shared" si="3"/>
        <v>0</v>
      </c>
      <c r="H24" s="33"/>
      <c r="I24" s="18">
        <f t="shared" si="0"/>
        <v>0</v>
      </c>
      <c r="J24" s="47" t="e">
        <f t="shared" si="2"/>
        <v>#DIV/0!</v>
      </c>
    </row>
    <row r="25" ht="18" customHeight="1" spans="1:10">
      <c r="A25" s="38" t="s">
        <v>73</v>
      </c>
      <c r="B25" s="27">
        <v>221</v>
      </c>
      <c r="C25" s="31"/>
      <c r="D25" s="31"/>
      <c r="F25" s="29"/>
      <c r="G25" s="16">
        <f t="shared" si="3"/>
        <v>0</v>
      </c>
      <c r="H25" s="29"/>
      <c r="I25" s="18">
        <f t="shared" si="0"/>
        <v>0</v>
      </c>
      <c r="J25" s="47" t="e">
        <f t="shared" si="2"/>
        <v>#DIV/0!</v>
      </c>
    </row>
    <row r="26" ht="18" customHeight="1" spans="1:10">
      <c r="A26" s="38" t="s">
        <v>92</v>
      </c>
      <c r="B26" s="27">
        <v>222</v>
      </c>
      <c r="C26" s="31"/>
      <c r="D26" s="31"/>
      <c r="E26" s="29"/>
      <c r="F26" s="29"/>
      <c r="G26" s="16">
        <f t="shared" si="3"/>
        <v>0</v>
      </c>
      <c r="H26" s="29"/>
      <c r="I26" s="18">
        <f t="shared" si="0"/>
        <v>0</v>
      </c>
      <c r="J26" s="47" t="e">
        <f t="shared" si="2"/>
        <v>#DIV/0!</v>
      </c>
    </row>
    <row r="27" ht="18" customHeight="1" spans="1:10">
      <c r="A27" s="38" t="s">
        <v>74</v>
      </c>
      <c r="B27" s="27">
        <v>224</v>
      </c>
      <c r="C27" s="31"/>
      <c r="D27" s="31"/>
      <c r="E27" s="29"/>
      <c r="F27" s="29"/>
      <c r="G27" s="16">
        <f t="shared" si="3"/>
        <v>0</v>
      </c>
      <c r="H27" s="29"/>
      <c r="I27" s="18">
        <f t="shared" si="0"/>
        <v>0</v>
      </c>
      <c r="J27" s="47" t="e">
        <f t="shared" si="2"/>
        <v>#DIV/0!</v>
      </c>
    </row>
    <row r="28" ht="18" customHeight="1" spans="1:10">
      <c r="A28" s="38" t="s">
        <v>93</v>
      </c>
      <c r="B28" s="27">
        <v>227</v>
      </c>
      <c r="C28" s="31"/>
      <c r="D28" s="31"/>
      <c r="E28" s="29"/>
      <c r="F28" s="29"/>
      <c r="G28" s="16">
        <f t="shared" si="3"/>
        <v>0</v>
      </c>
      <c r="H28" s="29"/>
      <c r="I28" s="18"/>
      <c r="J28" s="47" t="e">
        <f t="shared" si="2"/>
        <v>#DIV/0!</v>
      </c>
    </row>
    <row r="29" ht="18" customHeight="1" spans="1:10">
      <c r="A29" s="38" t="s">
        <v>75</v>
      </c>
      <c r="B29" s="27">
        <v>229</v>
      </c>
      <c r="C29" s="31"/>
      <c r="D29" s="31"/>
      <c r="E29" s="29"/>
      <c r="F29" s="29"/>
      <c r="G29" s="16">
        <f t="shared" si="3"/>
        <v>0</v>
      </c>
      <c r="H29" s="29"/>
      <c r="I29" s="18"/>
      <c r="J29" s="47" t="e">
        <f t="shared" si="2"/>
        <v>#DIV/0!</v>
      </c>
    </row>
    <row r="30" ht="18" customHeight="1" spans="1:10">
      <c r="A30" s="39" t="s">
        <v>78</v>
      </c>
      <c r="B30" s="27">
        <v>700</v>
      </c>
      <c r="C30" s="18"/>
      <c r="D30" s="18"/>
      <c r="E30" s="40"/>
      <c r="F30" s="40"/>
      <c r="G30" s="16">
        <f t="shared" si="3"/>
        <v>0</v>
      </c>
      <c r="H30" s="40"/>
      <c r="I30" s="18">
        <f t="shared" si="0"/>
        <v>0</v>
      </c>
      <c r="J30" s="47" t="e">
        <f t="shared" si="2"/>
        <v>#DIV/0!</v>
      </c>
    </row>
    <row r="31" spans="1:6">
      <c r="A31" s="41"/>
      <c r="B31" s="41"/>
      <c r="F31" s="4"/>
    </row>
    <row r="32" spans="1:6">
      <c r="A32" s="41"/>
      <c r="B32" s="41"/>
      <c r="F32" s="4"/>
    </row>
    <row r="33" spans="1:6">
      <c r="A33" s="41"/>
      <c r="B33" s="41"/>
      <c r="F33" s="4"/>
    </row>
    <row r="34" spans="1:6">
      <c r="A34" s="41"/>
      <c r="B34" s="41"/>
      <c r="F34" s="4"/>
    </row>
    <row r="35" spans="1:6">
      <c r="A35" s="41"/>
      <c r="B35" s="41"/>
      <c r="F35" s="4"/>
    </row>
    <row r="36" spans="1:2">
      <c r="A36" s="41"/>
      <c r="B36" s="41"/>
    </row>
    <row r="37" spans="1:2">
      <c r="A37" s="41"/>
      <c r="B37" s="41"/>
    </row>
    <row r="38" spans="1:2">
      <c r="A38" s="41"/>
      <c r="B38" s="41"/>
    </row>
    <row r="39" spans="1:2">
      <c r="A39" s="41"/>
      <c r="B39" s="41"/>
    </row>
    <row r="40" spans="1:2">
      <c r="A40" s="41"/>
      <c r="B40" s="41"/>
    </row>
    <row r="41" spans="1:2">
      <c r="A41" s="41"/>
      <c r="B41" s="41"/>
    </row>
    <row r="42" spans="1:2">
      <c r="A42" s="41"/>
      <c r="B42" s="41"/>
    </row>
    <row r="43" spans="1:2">
      <c r="A43" s="41"/>
      <c r="B43" s="41"/>
    </row>
    <row r="44" spans="1:2">
      <c r="A44" s="41"/>
      <c r="B44" s="41"/>
    </row>
    <row r="45" spans="1:2">
      <c r="A45" s="41"/>
      <c r="B45" s="41"/>
    </row>
    <row r="46" spans="1:2">
      <c r="A46" s="41"/>
      <c r="B46" s="41"/>
    </row>
    <row r="47" spans="1:2">
      <c r="A47" s="41"/>
      <c r="B47" s="41"/>
    </row>
    <row r="48" spans="1:2">
      <c r="A48" s="41"/>
      <c r="B48" s="41"/>
    </row>
    <row r="49" spans="1:2">
      <c r="A49" s="41"/>
      <c r="B49" s="41"/>
    </row>
    <row r="50" spans="1:2">
      <c r="A50" s="41"/>
      <c r="B50" s="41"/>
    </row>
    <row r="51" spans="1:2">
      <c r="A51" s="41"/>
      <c r="B51" s="41"/>
    </row>
    <row r="52" spans="1:2">
      <c r="A52" s="41"/>
      <c r="B52" s="41"/>
    </row>
    <row r="53" spans="1:2">
      <c r="A53" s="41"/>
      <c r="B53" s="41"/>
    </row>
    <row r="54" spans="1:2">
      <c r="A54" s="41"/>
      <c r="B54" s="41"/>
    </row>
    <row r="55" spans="1:2">
      <c r="A55" s="41"/>
      <c r="B55" s="41"/>
    </row>
    <row r="56" spans="1:2">
      <c r="A56" s="41"/>
      <c r="B56" s="41"/>
    </row>
    <row r="57" spans="1:2">
      <c r="A57" s="41"/>
      <c r="B57" s="41"/>
    </row>
    <row r="58" spans="1:2">
      <c r="A58" s="41"/>
      <c r="B58" s="41"/>
    </row>
    <row r="59" spans="1:2">
      <c r="A59" s="41"/>
      <c r="B59" s="41"/>
    </row>
    <row r="60" spans="1:2">
      <c r="A60" s="41"/>
      <c r="B60" s="41"/>
    </row>
    <row r="61" spans="1:2">
      <c r="A61" s="41"/>
      <c r="B61" s="41"/>
    </row>
    <row r="62" spans="1:2">
      <c r="A62" s="41"/>
      <c r="B62" s="41"/>
    </row>
    <row r="63" spans="1:2">
      <c r="A63" s="41"/>
      <c r="B63" s="41"/>
    </row>
    <row r="64" spans="1:2">
      <c r="A64" s="41"/>
      <c r="B64" s="41"/>
    </row>
    <row r="65" spans="1:2">
      <c r="A65" s="41"/>
      <c r="B65" s="41"/>
    </row>
    <row r="66" spans="1:2">
      <c r="A66" s="41"/>
      <c r="B66" s="41"/>
    </row>
    <row r="67" spans="1:2">
      <c r="A67" s="41"/>
      <c r="B67" s="41"/>
    </row>
    <row r="68" spans="1:2">
      <c r="A68" s="41"/>
      <c r="B68" s="41"/>
    </row>
    <row r="69" spans="1:2">
      <c r="A69" s="41"/>
      <c r="B69" s="41"/>
    </row>
    <row r="70" spans="1:2">
      <c r="A70" s="41"/>
      <c r="B70" s="41"/>
    </row>
    <row r="71" spans="1:2">
      <c r="A71" s="41"/>
      <c r="B71" s="41"/>
    </row>
    <row r="72" spans="1:2">
      <c r="A72" s="41"/>
      <c r="B72" s="41"/>
    </row>
    <row r="73" spans="1:2">
      <c r="A73" s="41"/>
      <c r="B73" s="41"/>
    </row>
    <row r="74" spans="1:2">
      <c r="A74" s="41"/>
      <c r="B74" s="41"/>
    </row>
    <row r="75" spans="1:2">
      <c r="A75" s="41"/>
      <c r="B75" s="41"/>
    </row>
    <row r="76" spans="1:2">
      <c r="A76" s="41"/>
      <c r="B76" s="41"/>
    </row>
    <row r="77" spans="1:2">
      <c r="A77" s="41"/>
      <c r="B77" s="41"/>
    </row>
    <row r="78" spans="1:2">
      <c r="A78" s="41"/>
      <c r="B78" s="41"/>
    </row>
    <row r="79" spans="1:2">
      <c r="A79" s="41"/>
      <c r="B79" s="41"/>
    </row>
    <row r="80" spans="1:2">
      <c r="A80" s="41"/>
      <c r="B80" s="41"/>
    </row>
    <row r="81" spans="1:2">
      <c r="A81" s="41"/>
      <c r="B81" s="41"/>
    </row>
    <row r="82" spans="1:2">
      <c r="A82" s="41"/>
      <c r="B82" s="41"/>
    </row>
    <row r="83" spans="1:2">
      <c r="A83" s="41"/>
      <c r="B83" s="41"/>
    </row>
    <row r="84" spans="1:2">
      <c r="A84" s="41"/>
      <c r="B84" s="41"/>
    </row>
    <row r="85" spans="1:2">
      <c r="A85" s="41"/>
      <c r="B85" s="41"/>
    </row>
    <row r="86" spans="1:2">
      <c r="A86" s="41"/>
      <c r="B86" s="41"/>
    </row>
    <row r="87" spans="1:2">
      <c r="A87" s="41"/>
      <c r="B87" s="41"/>
    </row>
    <row r="88" spans="1:2">
      <c r="A88" s="41"/>
      <c r="B88" s="41"/>
    </row>
    <row r="89" spans="1:2">
      <c r="A89" s="41"/>
      <c r="B89" s="41"/>
    </row>
    <row r="90" spans="1:2">
      <c r="A90" s="41"/>
      <c r="B90" s="41"/>
    </row>
    <row r="91" spans="1:2">
      <c r="A91" s="41"/>
      <c r="B91" s="41"/>
    </row>
    <row r="92" spans="1:2">
      <c r="A92" s="41"/>
      <c r="B92" s="41"/>
    </row>
    <row r="93" spans="1:2">
      <c r="A93" s="41"/>
      <c r="B93" s="41"/>
    </row>
    <row r="94" spans="1:2">
      <c r="A94" s="41"/>
      <c r="B94" s="41"/>
    </row>
    <row r="95" spans="1:2">
      <c r="A95" s="41"/>
      <c r="B95" s="41"/>
    </row>
    <row r="96" spans="1:2">
      <c r="A96" s="41"/>
      <c r="B96" s="41"/>
    </row>
    <row r="97" spans="1:2">
      <c r="A97" s="41"/>
      <c r="B97" s="41"/>
    </row>
    <row r="98" spans="1:2">
      <c r="A98" s="41"/>
      <c r="B98" s="41"/>
    </row>
    <row r="99" spans="1:2">
      <c r="A99" s="41"/>
      <c r="B99" s="41"/>
    </row>
    <row r="100" spans="1:2">
      <c r="A100" s="41"/>
      <c r="B100" s="41"/>
    </row>
    <row r="101" spans="1:2">
      <c r="A101" s="41"/>
      <c r="B101" s="41"/>
    </row>
    <row r="102" spans="1:2">
      <c r="A102" s="41"/>
      <c r="B102" s="41"/>
    </row>
    <row r="103" spans="1:2">
      <c r="A103" s="41"/>
      <c r="B103" s="41"/>
    </row>
    <row r="104" spans="1:2">
      <c r="A104" s="41"/>
      <c r="B104" s="41"/>
    </row>
    <row r="105" spans="1:2">
      <c r="A105" s="41"/>
      <c r="B105" s="41"/>
    </row>
    <row r="106" spans="1:2">
      <c r="A106" s="41"/>
      <c r="B106" s="41"/>
    </row>
    <row r="107" spans="1:2">
      <c r="A107" s="41"/>
      <c r="B107" s="41"/>
    </row>
    <row r="108" spans="1:2">
      <c r="A108" s="41"/>
      <c r="B108" s="41"/>
    </row>
    <row r="109" spans="1:2">
      <c r="A109" s="41"/>
      <c r="B109" s="41"/>
    </row>
    <row r="110" spans="1:2">
      <c r="A110" s="41"/>
      <c r="B110" s="41"/>
    </row>
    <row r="111" spans="1:2">
      <c r="A111" s="41"/>
      <c r="B111" s="41"/>
    </row>
    <row r="112" spans="1:2">
      <c r="A112" s="41"/>
      <c r="B112" s="41"/>
    </row>
    <row r="113" spans="1:2">
      <c r="A113" s="41"/>
      <c r="B113" s="41"/>
    </row>
    <row r="114" spans="1:2">
      <c r="A114" s="41"/>
      <c r="B114" s="41"/>
    </row>
    <row r="115" spans="1:2">
      <c r="A115" s="41"/>
      <c r="B115" s="41"/>
    </row>
    <row r="116" spans="1:2">
      <c r="A116" s="41"/>
      <c r="B116" s="41"/>
    </row>
    <row r="117" spans="1:2">
      <c r="A117" s="41"/>
      <c r="B117" s="41"/>
    </row>
    <row r="118" spans="1:2">
      <c r="A118" s="41"/>
      <c r="B118" s="41"/>
    </row>
    <row r="119" spans="1:2">
      <c r="A119" s="41"/>
      <c r="B119" s="41"/>
    </row>
    <row r="120" spans="1:2">
      <c r="A120" s="41"/>
      <c r="B120" s="41"/>
    </row>
    <row r="121" spans="1:2">
      <c r="A121" s="41"/>
      <c r="B121" s="41"/>
    </row>
    <row r="122" spans="1:2">
      <c r="A122" s="41"/>
      <c r="B122" s="41"/>
    </row>
    <row r="123" spans="1:2">
      <c r="A123" s="41"/>
      <c r="B123" s="41"/>
    </row>
    <row r="124" spans="1:2">
      <c r="A124" s="41"/>
      <c r="B124" s="41"/>
    </row>
    <row r="125" spans="1:2">
      <c r="A125" s="41"/>
      <c r="B125" s="41"/>
    </row>
    <row r="126" spans="1:2">
      <c r="A126" s="41"/>
      <c r="B126" s="41"/>
    </row>
    <row r="127" spans="1:2">
      <c r="A127" s="41"/>
      <c r="B127" s="41"/>
    </row>
    <row r="128" spans="1:2">
      <c r="A128" s="41"/>
      <c r="B128" s="41"/>
    </row>
    <row r="129" spans="1:2">
      <c r="A129" s="41"/>
      <c r="B129" s="41"/>
    </row>
    <row r="130" spans="1:2">
      <c r="A130" s="41"/>
      <c r="B130" s="41"/>
    </row>
    <row r="131" spans="1:2">
      <c r="A131" s="41"/>
      <c r="B131" s="41"/>
    </row>
    <row r="132" spans="1:2">
      <c r="A132" s="41"/>
      <c r="B132" s="41"/>
    </row>
    <row r="133" spans="1:2">
      <c r="A133" s="41"/>
      <c r="B133" s="41"/>
    </row>
    <row r="134" spans="1:2">
      <c r="A134" s="41"/>
      <c r="B134" s="41"/>
    </row>
    <row r="135" spans="1:2">
      <c r="A135" s="41"/>
      <c r="B135" s="41"/>
    </row>
    <row r="136" spans="1:2">
      <c r="A136" s="41"/>
      <c r="B136" s="41"/>
    </row>
    <row r="137" spans="1:2">
      <c r="A137" s="41"/>
      <c r="B137" s="41"/>
    </row>
    <row r="138" spans="1:2">
      <c r="A138" s="41"/>
      <c r="B138" s="41"/>
    </row>
    <row r="139" spans="1:2">
      <c r="A139" s="41"/>
      <c r="B139" s="41"/>
    </row>
    <row r="140" spans="1:2">
      <c r="A140" s="41"/>
      <c r="B140" s="41"/>
    </row>
    <row r="141" spans="1:2">
      <c r="A141" s="41"/>
      <c r="B141" s="41"/>
    </row>
    <row r="142" spans="1:2">
      <c r="A142" s="41"/>
      <c r="B142" s="41"/>
    </row>
    <row r="143" spans="1:2">
      <c r="A143" s="41"/>
      <c r="B143" s="41"/>
    </row>
    <row r="144" spans="1:2">
      <c r="A144" s="41"/>
      <c r="B144" s="41"/>
    </row>
    <row r="145" spans="1:2">
      <c r="A145" s="41"/>
      <c r="B145" s="41"/>
    </row>
    <row r="146" spans="1:2">
      <c r="A146" s="41"/>
      <c r="B146" s="41"/>
    </row>
    <row r="147" spans="1:2">
      <c r="A147" s="41"/>
      <c r="B147" s="41"/>
    </row>
    <row r="148" spans="1:2">
      <c r="A148" s="41"/>
      <c r="B148" s="41"/>
    </row>
    <row r="149" spans="1:2">
      <c r="A149" s="41"/>
      <c r="B149" s="41"/>
    </row>
    <row r="150" spans="1:2">
      <c r="A150" s="41"/>
      <c r="B150" s="41"/>
    </row>
    <row r="151" spans="1:2">
      <c r="A151" s="41"/>
      <c r="B151" s="41"/>
    </row>
    <row r="152" spans="1:2">
      <c r="A152" s="41"/>
      <c r="B152" s="41"/>
    </row>
    <row r="153" spans="1:2">
      <c r="A153" s="41"/>
      <c r="B153" s="41"/>
    </row>
    <row r="154" spans="1:2">
      <c r="A154" s="41"/>
      <c r="B154" s="41"/>
    </row>
    <row r="155" spans="1:2">
      <c r="A155" s="41"/>
      <c r="B155" s="41"/>
    </row>
    <row r="156" spans="1:2">
      <c r="A156" s="41"/>
      <c r="B156" s="41"/>
    </row>
    <row r="157" spans="1:2">
      <c r="A157" s="41"/>
      <c r="B157" s="41"/>
    </row>
    <row r="158" spans="1:2">
      <c r="A158" s="41"/>
      <c r="B158" s="41"/>
    </row>
    <row r="159" spans="1:2">
      <c r="A159" s="41"/>
      <c r="B159" s="41"/>
    </row>
    <row r="160" spans="1:2">
      <c r="A160" s="41"/>
      <c r="B160" s="41"/>
    </row>
    <row r="161" spans="1:2">
      <c r="A161" s="41"/>
      <c r="B161" s="41"/>
    </row>
    <row r="162" spans="1:2">
      <c r="A162" s="41"/>
      <c r="B162" s="41"/>
    </row>
    <row r="163" spans="1:2">
      <c r="A163" s="41"/>
      <c r="B163" s="41"/>
    </row>
    <row r="164" spans="1:2">
      <c r="A164" s="41"/>
      <c r="B164" s="41"/>
    </row>
    <row r="165" spans="1:2">
      <c r="A165" s="41"/>
      <c r="B165" s="41"/>
    </row>
    <row r="166" spans="1:2">
      <c r="A166" s="41"/>
      <c r="B166" s="41"/>
    </row>
    <row r="167" spans="1:2">
      <c r="A167" s="41"/>
      <c r="B167" s="41"/>
    </row>
    <row r="168" spans="1:2">
      <c r="A168" s="41"/>
      <c r="B168" s="41"/>
    </row>
    <row r="169" spans="1:2">
      <c r="A169" s="41"/>
      <c r="B169" s="41"/>
    </row>
    <row r="170" spans="1:2">
      <c r="A170" s="41"/>
      <c r="B170" s="41"/>
    </row>
    <row r="171" spans="1:2">
      <c r="A171" s="41"/>
      <c r="B171" s="41"/>
    </row>
    <row r="172" spans="1:2">
      <c r="A172" s="41"/>
      <c r="B172" s="41"/>
    </row>
    <row r="173" spans="1:2">
      <c r="A173" s="41"/>
      <c r="B173" s="41"/>
    </row>
    <row r="174" spans="1:2">
      <c r="A174" s="41"/>
      <c r="B174" s="41"/>
    </row>
    <row r="175" spans="1:2">
      <c r="A175" s="41"/>
      <c r="B175" s="41"/>
    </row>
    <row r="176" spans="1:2">
      <c r="A176" s="41"/>
      <c r="B176" s="41"/>
    </row>
    <row r="177" spans="1:2">
      <c r="A177" s="41"/>
      <c r="B177" s="41"/>
    </row>
    <row r="178" spans="1:2">
      <c r="A178" s="41"/>
      <c r="B178" s="41"/>
    </row>
    <row r="179" spans="1:2">
      <c r="A179" s="41"/>
      <c r="B179" s="41"/>
    </row>
    <row r="180" spans="1:2">
      <c r="A180" s="41"/>
      <c r="B180" s="41"/>
    </row>
    <row r="181" spans="1:2">
      <c r="A181" s="41"/>
      <c r="B181" s="41"/>
    </row>
    <row r="182" spans="1:2">
      <c r="A182" s="41"/>
      <c r="B182" s="41"/>
    </row>
    <row r="183" spans="1:2">
      <c r="A183" s="41"/>
      <c r="B183" s="41"/>
    </row>
    <row r="184" spans="1:2">
      <c r="A184" s="41"/>
      <c r="B184" s="41"/>
    </row>
    <row r="185" spans="1:2">
      <c r="A185" s="41"/>
      <c r="B185" s="41"/>
    </row>
    <row r="186" spans="1:2">
      <c r="A186" s="41"/>
      <c r="B186" s="41"/>
    </row>
    <row r="187" spans="1:2">
      <c r="A187" s="41"/>
      <c r="B187" s="41"/>
    </row>
    <row r="188" spans="1:2">
      <c r="A188" s="41"/>
      <c r="B188" s="41"/>
    </row>
    <row r="189" spans="1:2">
      <c r="A189" s="41"/>
      <c r="B189" s="41"/>
    </row>
    <row r="190" spans="1:2">
      <c r="A190" s="41"/>
      <c r="B190" s="41"/>
    </row>
    <row r="191" spans="1:2">
      <c r="A191" s="41"/>
      <c r="B191" s="41"/>
    </row>
    <row r="192" spans="1:2">
      <c r="A192" s="41"/>
      <c r="B192" s="41"/>
    </row>
    <row r="193" spans="1:2">
      <c r="A193" s="41"/>
      <c r="B193" s="41"/>
    </row>
    <row r="194" spans="1:2">
      <c r="A194" s="41"/>
      <c r="B194" s="41"/>
    </row>
    <row r="195" spans="1:2">
      <c r="A195" s="41"/>
      <c r="B195" s="41"/>
    </row>
    <row r="196" spans="1:2">
      <c r="A196" s="41"/>
      <c r="B196" s="41"/>
    </row>
    <row r="197" spans="1:2">
      <c r="A197" s="41"/>
      <c r="B197" s="41"/>
    </row>
    <row r="198" spans="1:2">
      <c r="A198" s="41"/>
      <c r="B198" s="41"/>
    </row>
    <row r="199" spans="1:2">
      <c r="A199" s="41"/>
      <c r="B199" s="41"/>
    </row>
    <row r="200" spans="1:2">
      <c r="A200" s="41"/>
      <c r="B200" s="41"/>
    </row>
    <row r="201" spans="1:2">
      <c r="A201" s="41"/>
      <c r="B201" s="41"/>
    </row>
    <row r="202" spans="1:2">
      <c r="A202" s="41"/>
      <c r="B202" s="41"/>
    </row>
    <row r="203" spans="1:2">
      <c r="A203" s="41"/>
      <c r="B203" s="41"/>
    </row>
    <row r="204" spans="1:2">
      <c r="A204" s="41"/>
      <c r="B204" s="41"/>
    </row>
    <row r="205" spans="1:2">
      <c r="A205" s="41"/>
      <c r="B205" s="41"/>
    </row>
    <row r="206" spans="1:2">
      <c r="A206" s="41"/>
      <c r="B206" s="41"/>
    </row>
    <row r="207" spans="1:2">
      <c r="A207" s="41"/>
      <c r="B207" s="41"/>
    </row>
    <row r="208" spans="1:2">
      <c r="A208" s="41"/>
      <c r="B208" s="41"/>
    </row>
    <row r="209" spans="1:2">
      <c r="A209" s="41"/>
      <c r="B209" s="41"/>
    </row>
    <row r="210" spans="1:2">
      <c r="A210" s="41"/>
      <c r="B210" s="41"/>
    </row>
    <row r="211" spans="1:2">
      <c r="A211" s="41"/>
      <c r="B211" s="41"/>
    </row>
    <row r="212" spans="1:2">
      <c r="A212" s="41"/>
      <c r="B212" s="41"/>
    </row>
    <row r="213" spans="1:2">
      <c r="A213" s="41"/>
      <c r="B213" s="41"/>
    </row>
    <row r="214" spans="1:2">
      <c r="A214" s="41"/>
      <c r="B214" s="41"/>
    </row>
    <row r="215" spans="1:2">
      <c r="A215" s="41"/>
      <c r="B215" s="41"/>
    </row>
    <row r="216" spans="1:2">
      <c r="A216" s="41"/>
      <c r="B216" s="41"/>
    </row>
    <row r="217" spans="1:2">
      <c r="A217" s="41"/>
      <c r="B217" s="41"/>
    </row>
    <row r="218" spans="1:2">
      <c r="A218" s="41"/>
      <c r="B218" s="41"/>
    </row>
    <row r="219" spans="1:2">
      <c r="A219" s="41"/>
      <c r="B219" s="41"/>
    </row>
    <row r="220" spans="1:2">
      <c r="A220" s="41"/>
      <c r="B220" s="41"/>
    </row>
    <row r="221" spans="1:2">
      <c r="A221" s="41"/>
      <c r="B221" s="41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czjwork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收入</vt:lpstr>
      <vt:lpstr>支出</vt:lpstr>
      <vt:lpstr>8月实际完成数</vt:lpstr>
      <vt:lpstr>八项支出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时光</cp:lastModifiedBy>
  <dcterms:created xsi:type="dcterms:W3CDTF">2001-07-03T09:54:00Z</dcterms:created>
  <cp:lastPrinted>2020-03-01T07:49:00Z</cp:lastPrinted>
  <dcterms:modified xsi:type="dcterms:W3CDTF">2020-09-10T00:19:27Z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