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45" windowHeight="6330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[0]!Module.Prix_SMC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I36" i="1"/>
  <c r="H38" l="1"/>
  <c r="I38" s="1"/>
  <c r="H6" i="2" l="1"/>
  <c r="D6"/>
  <c r="E6"/>
  <c r="F6"/>
  <c r="C6"/>
  <c r="E7" i="1"/>
  <c r="D7"/>
  <c r="C7"/>
  <c r="G7"/>
  <c r="I30" i="2"/>
  <c r="J30" s="1"/>
  <c r="H35" i="1" l="1"/>
  <c r="I35" s="1"/>
  <c r="H37"/>
  <c r="I37" s="1"/>
  <c r="F24"/>
  <c r="H22"/>
  <c r="H23"/>
  <c r="I23" s="1"/>
  <c r="H24"/>
  <c r="I24" s="1"/>
  <c r="G26"/>
  <c r="G25" s="1"/>
  <c r="D26"/>
  <c r="D25" s="1"/>
  <c r="E26"/>
  <c r="E25" s="1"/>
  <c r="C26"/>
  <c r="C25" s="1"/>
  <c r="F38" l="1"/>
  <c r="H28"/>
  <c r="I28" s="1"/>
  <c r="H29"/>
  <c r="H30"/>
  <c r="H31"/>
  <c r="H32"/>
  <c r="H33"/>
  <c r="I33" s="1"/>
  <c r="H34"/>
  <c r="H39"/>
  <c r="I39" s="1"/>
  <c r="F26"/>
  <c r="F27"/>
  <c r="F28"/>
  <c r="F29"/>
  <c r="F30"/>
  <c r="F31"/>
  <c r="F32"/>
  <c r="F33"/>
  <c r="F34"/>
  <c r="F35"/>
  <c r="F37"/>
  <c r="F39"/>
  <c r="G6"/>
  <c r="G5" s="1"/>
  <c r="H27"/>
  <c r="I27" s="1"/>
  <c r="H26"/>
  <c r="I26" s="1"/>
  <c r="H25"/>
  <c r="I25" s="1"/>
  <c r="D6"/>
  <c r="D5" s="1"/>
  <c r="F25"/>
  <c r="F23"/>
  <c r="F22"/>
  <c r="H21"/>
  <c r="I21" s="1"/>
  <c r="F21"/>
  <c r="H20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F11"/>
  <c r="H10"/>
  <c r="I10" s="1"/>
  <c r="F10"/>
  <c r="H9"/>
  <c r="F9"/>
  <c r="H8"/>
  <c r="I8" s="1"/>
  <c r="F8"/>
  <c r="E6"/>
  <c r="E5" s="1"/>
  <c r="F7"/>
  <c r="E5" i="2"/>
  <c r="I22"/>
  <c r="I24"/>
  <c r="J24" s="1"/>
  <c r="I19"/>
  <c r="I17"/>
  <c r="J17" s="1"/>
  <c r="I9"/>
  <c r="I21"/>
  <c r="I16"/>
  <c r="J16" s="1"/>
  <c r="I7"/>
  <c r="J7" s="1"/>
  <c r="I10"/>
  <c r="J10" s="1"/>
  <c r="I11"/>
  <c r="J11" s="1"/>
  <c r="I12"/>
  <c r="J12" s="1"/>
  <c r="I13"/>
  <c r="J13" s="1"/>
  <c r="I14"/>
  <c r="J14" s="1"/>
  <c r="I15"/>
  <c r="J15" s="1"/>
  <c r="I18"/>
  <c r="J18" s="1"/>
  <c r="I20"/>
  <c r="J20" s="1"/>
  <c r="I23"/>
  <c r="I6"/>
  <c r="J6" s="1"/>
  <c r="D5"/>
  <c r="G6"/>
  <c r="I25"/>
  <c r="J25" s="1"/>
  <c r="G21"/>
  <c r="G22"/>
  <c r="G23"/>
  <c r="G24"/>
  <c r="G25"/>
  <c r="I8"/>
  <c r="G8"/>
  <c r="G9"/>
  <c r="G10"/>
  <c r="G11"/>
  <c r="G12"/>
  <c r="G13"/>
  <c r="G14"/>
  <c r="G15"/>
  <c r="G16"/>
  <c r="G17"/>
  <c r="G18"/>
  <c r="G19"/>
  <c r="G20"/>
  <c r="G30"/>
  <c r="F5"/>
  <c r="H5"/>
  <c r="G7"/>
  <c r="C6" i="1"/>
  <c r="C5" s="1"/>
  <c r="C5" i="2"/>
  <c r="H7" i="1"/>
  <c r="I7" s="1"/>
  <c r="G5" i="2" l="1"/>
  <c r="I5"/>
  <c r="J5" s="1"/>
  <c r="F5" i="1"/>
  <c r="H6"/>
  <c r="I6" s="1"/>
  <c r="H5"/>
  <c r="I5" s="1"/>
  <c r="F6"/>
</calcChain>
</file>

<file path=xl/sharedStrings.xml><?xml version="1.0" encoding="utf-8"?>
<sst xmlns="http://schemas.openxmlformats.org/spreadsheetml/2006/main" count="86" uniqueCount="85">
  <si>
    <t>预算科目</t>
  </si>
  <si>
    <t>占预算％</t>
  </si>
  <si>
    <t>绝对数</t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</si>
  <si>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</si>
  <si>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</si>
  <si>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</si>
  <si>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本月支出数</t>
    <phoneticPr fontId="2" type="noConversion"/>
  </si>
  <si>
    <t>累计支出数</t>
    <phoneticPr fontId="2" type="noConversion"/>
  </si>
  <si>
    <t>代码</t>
    <phoneticPr fontId="2" type="noConversion"/>
  </si>
  <si>
    <t>地方财政支出</t>
    <phoneticPr fontId="2" type="noConversion"/>
  </si>
  <si>
    <t>二、政府性基金支出合计</t>
    <phoneticPr fontId="2" type="noConversion"/>
  </si>
  <si>
    <t>上级追加数</t>
    <phoneticPr fontId="2" type="noConversion"/>
  </si>
  <si>
    <t>年初预算数</t>
    <phoneticPr fontId="2" type="noConversion"/>
  </si>
  <si>
    <t>占预算％</t>
    <phoneticPr fontId="2" type="noConversion"/>
  </si>
  <si>
    <t xml:space="preserve">  住房保障支出</t>
  </si>
  <si>
    <t xml:space="preserve">  其他支出</t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</si>
  <si>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</si>
  <si>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一、公共财政预算支出合计</t>
    </r>
    <phoneticPr fontId="2" type="noConversion"/>
  </si>
  <si>
    <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  <phoneticPr fontId="2" type="noConversion"/>
  </si>
  <si>
    <t>预算科目</t>
    <phoneticPr fontId="2" type="noConversion"/>
  </si>
  <si>
    <t>代码</t>
    <phoneticPr fontId="2" type="noConversion"/>
  </si>
  <si>
    <t>预算数</t>
    <phoneticPr fontId="2" type="noConversion"/>
  </si>
  <si>
    <t>本月收入数</t>
    <phoneticPr fontId="2" type="noConversion"/>
  </si>
  <si>
    <t>累计收入数</t>
    <phoneticPr fontId="2" type="noConversion"/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</si>
  <si>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</si>
  <si>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</si>
  <si>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</si>
  <si>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地方财政收入合计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</si>
  <si>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一、公共财政预算收入合计</t>
    </r>
    <phoneticPr fontId="2" type="noConversion"/>
  </si>
  <si>
    <r>
      <t>1</t>
    </r>
    <r>
      <rPr>
        <b/>
        <sz val="12"/>
        <rFont val="宋体"/>
        <family val="3"/>
        <charset val="134"/>
      </rPr>
      <t>、税收收入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</si>
  <si>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</si>
  <si>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营业税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</si>
  <si>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</si>
  <si>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</si>
  <si>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</si>
  <si>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</si>
  <si>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</si>
  <si>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</si>
  <si>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</si>
  <si>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</si>
  <si>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</si>
  <si>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</si>
  <si>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</si>
  <si>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  <phoneticPr fontId="2" type="noConversion"/>
  </si>
  <si>
    <t>2、非税收入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</si>
  <si>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</si>
  <si>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教育费附加收入</t>
    </r>
    <phoneticPr fontId="2" type="noConversion"/>
  </si>
  <si>
    <t xml:space="preserve">     残疾人就业保障金收入</t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</si>
  <si>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教育资金收入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</si>
  <si>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农田水利建设资金收入</t>
    </r>
    <phoneticPr fontId="2" type="noConversion"/>
  </si>
  <si>
    <t xml:space="preserve">      其他专项收入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</si>
  <si>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</si>
  <si>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</si>
  <si>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</si>
  <si>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</si>
  <si>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  <phoneticPr fontId="2" type="noConversion"/>
  </si>
  <si>
    <t>二、政府性基金收入合计</t>
    <phoneticPr fontId="2" type="noConversion"/>
  </si>
  <si>
    <t xml:space="preserve">  环境保护税</t>
    <phoneticPr fontId="2" type="noConversion"/>
  </si>
  <si>
    <t xml:space="preserve">  资源勘探信息等支出</t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</si>
  <si>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一般公共服务支出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</si>
  <si>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</si>
  <si>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</si>
  <si>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公共安全支出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</si>
  <si>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教育支出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</si>
  <si>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科学技术支出</t>
    </r>
    <phoneticPr fontId="2" type="noConversion"/>
  </si>
  <si>
    <t xml:space="preserve">  文化旅游体育与传媒支出</t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</si>
  <si>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社会保障和就业支出</t>
    </r>
    <phoneticPr fontId="2" type="noConversion"/>
  </si>
  <si>
    <t xml:space="preserve">  卫生健康支出</t>
    <phoneticPr fontId="2" type="noConversion"/>
  </si>
  <si>
    <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</si>
  <si>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城乡社区支出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</si>
  <si>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农林水支出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</si>
  <si>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  <phoneticPr fontId="2" type="noConversion"/>
  </si>
  <si>
    <t xml:space="preserve">  商业服务业等支出</t>
    <phoneticPr fontId="2" type="noConversion"/>
  </si>
  <si>
    <t xml:space="preserve">  金融支出</t>
    <phoneticPr fontId="2" type="noConversion"/>
  </si>
  <si>
    <t xml:space="preserve">  援助其他地区支出</t>
    <phoneticPr fontId="2" type="noConversion"/>
  </si>
  <si>
    <t xml:space="preserve">  自然资源海洋气象等支出</t>
    <phoneticPr fontId="2" type="noConversion"/>
  </si>
  <si>
    <t xml:space="preserve">  灾害防治及应急管理支出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</si>
  <si>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  <phoneticPr fontId="2" type="noConversion"/>
  </si>
  <si>
    <t xml:space="preserve">  其他税收收入</t>
    <phoneticPr fontId="2" type="noConversion"/>
  </si>
  <si>
    <t xml:space="preserve">  政府住房基金收入</t>
    <phoneticPr fontId="2" type="noConversion"/>
  </si>
  <si>
    <t xml:space="preserve">  捐赠收入</t>
    <phoneticPr fontId="2" type="noConversion"/>
  </si>
  <si>
    <t>楚雄开发区二○二○年三月地方财政收入分项目执行情况表</t>
    <phoneticPr fontId="2" type="noConversion"/>
  </si>
  <si>
    <t>开发区二○二○年三月地方财政支出分项目执行情况表</t>
    <phoneticPr fontId="2" type="noConversion"/>
  </si>
  <si>
    <t xml:space="preserve">  债务还本支出</t>
    <phoneticPr fontId="2" type="noConversion"/>
  </si>
  <si>
    <t xml:space="preserve">  债务付息支出</t>
    <phoneticPr fontId="2" type="noConversion"/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</si>
</sst>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_ * #,##0.0_ ;_ * \-#,##0.0_ ;_ * &quot;-&quot;??_ ;_ @_ "/>
    <numFmt numFmtId="179" formatCode="_ * #,##0_ ;_ * \-#,##0_ ;_ * &quot;-&quot;??_ ;_ @_ "/>
    <numFmt numFmtId="180" formatCode="0.0_ "/>
    <numFmt numFmtId="181" formatCode="0_ "/>
    <numFmt numFmtId="182" formatCode="#,##0_ "/>
    <numFmt numFmtId="184" formatCode="0_);[Red]\(0\)"/>
    <numFmt numFmtId="185" formatCode="#,##0_);[Red]\(#,##0\)"/>
    <numFmt numFmtId="186" formatCode="#,##0.0_);[Red]\(#,##0.0\)"/>
    <numFmt numFmtId="187" formatCode="0.00_ 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$#,##0.00;\(\$#,##0.00\)"/>
    <numFmt numFmtId="193" formatCode="\$#,##0;\(\$#,##0\)"/>
    <numFmt numFmtId="194" formatCode="#,##0;\(#,##0\)"/>
    <numFmt numFmtId="195" formatCode="yy\.mm\.dd"/>
    <numFmt numFmtId="196" formatCode="#,##0.0_);\(#,##0.0\)"/>
    <numFmt numFmtId="197" formatCode="&quot;$&quot;\ #,##0_-;[Red]&quot;$&quot;\ #,##0\-"/>
    <numFmt numFmtId="198" formatCode="&quot;$&quot;\ #,##0.00_-;[Red]&quot;$&quot;\ #,##0.00\-"/>
    <numFmt numFmtId="199" formatCode="_-&quot;$&quot;\ * #,##0_-;_-&quot;$&quot;\ * #,##0\-;_-&quot;$&quot;\ * &quot;-&quot;_-;_-@_-"/>
    <numFmt numFmtId="200" formatCode="_-&quot;$&quot;\ * #,##0.00_-;_-&quot;$&quot;\ * #,##0.00\-;_-&quot;$&quot;\ * &quot;-&quot;??_-;_-@_-"/>
    <numFmt numFmtId="201" formatCode="#,##0_ ;[Red]\-#,##0\ "/>
    <numFmt numFmtId="202" formatCode="0_ ;[Red]\-0\ "/>
  </numFmts>
  <fonts count="6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Times New Roman"/>
      <family val="1"/>
    </font>
    <font>
      <b/>
      <sz val="12"/>
      <name val="黑体"/>
      <family val="3"/>
      <charset val="134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黑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5" fillId="0" borderId="0"/>
    <xf numFmtId="0" fontId="18" fillId="0" borderId="0"/>
    <xf numFmtId="0" fontId="19" fillId="0" borderId="0"/>
    <xf numFmtId="49" fontId="20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5" fillId="0" borderId="0"/>
    <xf numFmtId="0" fontId="18" fillId="0" borderId="0"/>
    <xf numFmtId="0" fontId="5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>
      <protection locked="0"/>
    </xf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0" borderId="0">
      <alignment horizontal="center" wrapText="1"/>
      <protection locked="0"/>
    </xf>
    <xf numFmtId="176" fontId="20" fillId="0" borderId="0" applyFont="0" applyFill="0" applyBorder="0" applyAlignment="0" applyProtection="0"/>
    <xf numFmtId="194" fontId="13" fillId="0" borderId="0"/>
    <xf numFmtId="177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2" fontId="13" fillId="0" borderId="0"/>
    <xf numFmtId="15" fontId="27" fillId="0" borderId="0"/>
    <xf numFmtId="193" fontId="13" fillId="0" borderId="0"/>
    <xf numFmtId="38" fontId="28" fillId="28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29" borderId="3" applyNumberFormat="0" applyBorder="0" applyAlignment="0" applyProtection="0"/>
    <xf numFmtId="196" fontId="30" fillId="30" borderId="0"/>
    <xf numFmtId="196" fontId="31" fillId="31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13" fillId="0" borderId="0"/>
    <xf numFmtId="37" fontId="32" fillId="0" borderId="0"/>
    <xf numFmtId="197" fontId="20" fillId="0" borderId="0"/>
    <xf numFmtId="0" fontId="18" fillId="0" borderId="0"/>
    <xf numFmtId="14" fontId="25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20" fillId="0" borderId="0" applyFont="0" applyFill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6" fillId="0" borderId="4">
      <alignment horizontal="center"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33" fillId="33" borderId="5">
      <protection locked="0"/>
    </xf>
    <xf numFmtId="0" fontId="34" fillId="0" borderId="0"/>
    <xf numFmtId="0" fontId="33" fillId="33" borderId="5">
      <protection locked="0"/>
    </xf>
    <xf numFmtId="0" fontId="33" fillId="33" borderId="5">
      <protection locked="0"/>
    </xf>
    <xf numFmtId="9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42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3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4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>
      <alignment vertical="center"/>
    </xf>
    <xf numFmtId="0" fontId="49" fillId="35" borderId="12" applyNumberFormat="0" applyAlignment="0" applyProtection="0">
      <alignment vertical="center"/>
    </xf>
    <xf numFmtId="0" fontId="50" fillId="36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10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7" fillId="0" borderId="0"/>
    <xf numFmtId="41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195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55" fillId="44" borderId="0" applyNumberFormat="0" applyBorder="0" applyAlignment="0" applyProtection="0">
      <alignment vertical="center"/>
    </xf>
    <xf numFmtId="0" fontId="56" fillId="35" borderId="15" applyNumberFormat="0" applyAlignment="0" applyProtection="0">
      <alignment vertical="center"/>
    </xf>
    <xf numFmtId="0" fontId="57" fillId="7" borderId="12" applyNumberFormat="0" applyAlignment="0" applyProtection="0">
      <alignment vertical="center"/>
    </xf>
    <xf numFmtId="1" fontId="20" fillId="0" borderId="10" applyFill="0" applyProtection="0">
      <alignment horizontal="center"/>
    </xf>
    <xf numFmtId="0" fontId="18" fillId="0" borderId="0"/>
    <xf numFmtId="0" fontId="27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" fillId="45" borderId="16" applyNumberFormat="0" applyFont="0" applyAlignment="0" applyProtection="0">
      <alignment vertical="center"/>
    </xf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46" borderId="3" xfId="0" applyNumberFormat="1" applyFont="1" applyFill="1" applyBorder="1" applyAlignment="1" applyProtection="1">
      <alignment horizontal="left" vertical="center"/>
    </xf>
    <xf numFmtId="0" fontId="3" fillId="46" borderId="3" xfId="0" applyNumberFormat="1" applyFont="1" applyFill="1" applyBorder="1" applyAlignment="1" applyProtection="1">
      <alignment horizontal="center" vertical="center"/>
    </xf>
    <xf numFmtId="0" fontId="12" fillId="46" borderId="3" xfId="0" applyNumberFormat="1" applyFont="1" applyFill="1" applyBorder="1" applyAlignment="1" applyProtection="1">
      <alignment vertical="center" wrapText="1"/>
    </xf>
    <xf numFmtId="0" fontId="13" fillId="46" borderId="3" xfId="0" applyNumberFormat="1" applyFont="1" applyFill="1" applyBorder="1" applyAlignment="1" applyProtection="1">
      <alignment vertical="center" wrapText="1"/>
    </xf>
    <xf numFmtId="0" fontId="3" fillId="46" borderId="17" xfId="0" applyNumberFormat="1" applyFont="1" applyFill="1" applyBorder="1" applyAlignment="1" applyProtection="1">
      <alignment horizontal="center" vertical="center"/>
    </xf>
    <xf numFmtId="0" fontId="11" fillId="46" borderId="3" xfId="0" applyNumberFormat="1" applyFont="1" applyFill="1" applyBorder="1" applyAlignment="1" applyProtection="1">
      <alignment horizontal="left" vertical="center" wrapText="1"/>
    </xf>
    <xf numFmtId="0" fontId="3" fillId="47" borderId="3" xfId="0" applyNumberFormat="1" applyFont="1" applyFill="1" applyBorder="1" applyAlignment="1" applyProtection="1">
      <alignment horizontal="left" vertical="center"/>
    </xf>
    <xf numFmtId="0" fontId="10" fillId="46" borderId="3" xfId="0" applyNumberFormat="1" applyFont="1" applyFill="1" applyBorder="1" applyAlignment="1" applyProtection="1">
      <alignment horizontal="left" vertical="center" wrapText="1"/>
    </xf>
    <xf numFmtId="0" fontId="10" fillId="46" borderId="3" xfId="0" applyNumberFormat="1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184" fontId="0" fillId="0" borderId="0" xfId="0" applyNumberFormat="1" applyAlignment="1" applyProtection="1">
      <alignment horizontal="right"/>
      <protection locked="0"/>
    </xf>
    <xf numFmtId="184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79" fontId="5" fillId="0" borderId="3" xfId="128" applyNumberFormat="1" applyFont="1" applyBorder="1" applyAlignment="1" applyProtection="1">
      <alignment horizontal="right"/>
    </xf>
    <xf numFmtId="179" fontId="5" fillId="0" borderId="3" xfId="128" applyNumberFormat="1" applyFont="1" applyBorder="1" applyAlignment="1" applyProtection="1">
      <alignment horizontal="right"/>
      <protection locked="0"/>
    </xf>
    <xf numFmtId="43" fontId="5" fillId="0" borderId="3" xfId="128" applyNumberFormat="1" applyFont="1" applyBorder="1" applyAlignment="1" applyProtection="1">
      <alignment horizontal="right"/>
      <protection locked="0"/>
    </xf>
    <xf numFmtId="178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84" fontId="7" fillId="0" borderId="0" xfId="0" applyNumberFormat="1" applyFont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184" fontId="4" fillId="0" borderId="0" xfId="0" applyNumberFormat="1" applyFont="1" applyAlignment="1" applyProtection="1">
      <alignment horizontal="right"/>
      <protection locked="0"/>
    </xf>
    <xf numFmtId="185" fontId="7" fillId="0" borderId="0" xfId="0" applyNumberFormat="1" applyFont="1" applyAlignment="1" applyProtection="1">
      <alignment horizontal="right"/>
      <protection locked="0"/>
    </xf>
    <xf numFmtId="185" fontId="8" fillId="0" borderId="0" xfId="0" applyNumberFormat="1" applyFont="1" applyFill="1" applyBorder="1" applyAlignment="1" applyProtection="1">
      <alignment horizontal="right"/>
      <protection locked="0"/>
    </xf>
    <xf numFmtId="185" fontId="7" fillId="0" borderId="0" xfId="0" applyNumberFormat="1" applyFont="1" applyBorder="1" applyAlignment="1" applyProtection="1">
      <alignment horizontal="right"/>
      <protection locked="0"/>
    </xf>
    <xf numFmtId="185" fontId="6" fillId="0" borderId="0" xfId="0" applyNumberFormat="1" applyFont="1" applyAlignment="1" applyProtection="1">
      <alignment horizontal="right"/>
      <protection locked="0"/>
    </xf>
    <xf numFmtId="185" fontId="3" fillId="0" borderId="3" xfId="128" applyNumberFormat="1" applyFont="1" applyBorder="1" applyAlignment="1" applyProtection="1">
      <alignment horizontal="right"/>
    </xf>
    <xf numFmtId="185" fontId="4" fillId="0" borderId="0" xfId="0" applyNumberFormat="1" applyFont="1" applyAlignment="1" applyProtection="1">
      <alignment horizontal="right"/>
      <protection locked="0"/>
    </xf>
    <xf numFmtId="185" fontId="5" fillId="0" borderId="3" xfId="128" applyNumberFormat="1" applyFont="1" applyBorder="1" applyAlignment="1" applyProtection="1">
      <alignment horizontal="right"/>
      <protection locked="0"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/>
      <protection locked="0"/>
    </xf>
    <xf numFmtId="187" fontId="8" fillId="0" borderId="0" xfId="0" applyNumberFormat="1" applyFont="1" applyFill="1" applyBorder="1" applyAlignment="1" applyProtection="1">
      <alignment horizontal="right"/>
      <protection locked="0"/>
    </xf>
    <xf numFmtId="187" fontId="7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Alignment="1" applyProtection="1">
      <alignment horizontal="right"/>
      <protection locked="0"/>
    </xf>
    <xf numFmtId="187" fontId="4" fillId="0" borderId="3" xfId="0" applyNumberFormat="1" applyFont="1" applyBorder="1" applyAlignment="1" applyProtection="1">
      <alignment horizontal="center" vertical="distributed"/>
      <protection locked="0"/>
    </xf>
    <xf numFmtId="185" fontId="6" fillId="0" borderId="0" xfId="0" applyNumberFormat="1" applyFont="1" applyAlignment="1" applyProtection="1">
      <alignment horizontal="center"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82" fontId="4" fillId="0" borderId="3" xfId="0" applyNumberFormat="1" applyFont="1" applyBorder="1" applyAlignment="1" applyProtection="1">
      <alignment horizontal="center" vertical="center" wrapText="1"/>
      <protection locked="0"/>
    </xf>
    <xf numFmtId="179" fontId="0" fillId="0" borderId="6" xfId="0" applyNumberFormat="1" applyBorder="1" applyAlignment="1" applyProtection="1">
      <alignment horizontal="right" vertical="center" wrapText="1"/>
    </xf>
    <xf numFmtId="181" fontId="5" fillId="0" borderId="3" xfId="128" applyNumberFormat="1" applyFont="1" applyBorder="1" applyAlignment="1" applyProtection="1">
      <alignment horizontal="right"/>
      <protection locked="0"/>
    </xf>
    <xf numFmtId="0" fontId="58" fillId="46" borderId="3" xfId="0" applyNumberFormat="1" applyFont="1" applyFill="1" applyBorder="1" applyAlignment="1" applyProtection="1">
      <alignment horizontal="left" vertical="center"/>
    </xf>
    <xf numFmtId="0" fontId="59" fillId="46" borderId="3" xfId="0" applyNumberFormat="1" applyFont="1" applyFill="1" applyBorder="1" applyAlignment="1" applyProtection="1">
      <alignment horizontal="center" vertical="center"/>
    </xf>
    <xf numFmtId="185" fontId="59" fillId="0" borderId="3" xfId="128" applyNumberFormat="1" applyFont="1" applyBorder="1" applyAlignment="1" applyProtection="1">
      <alignment horizontal="right"/>
    </xf>
    <xf numFmtId="182" fontId="59" fillId="0" borderId="3" xfId="128" applyNumberFormat="1" applyFont="1" applyBorder="1" applyAlignment="1" applyProtection="1">
      <alignment horizontal="right"/>
    </xf>
    <xf numFmtId="185" fontId="59" fillId="46" borderId="3" xfId="0" applyNumberFormat="1" applyFont="1" applyFill="1" applyBorder="1" applyAlignment="1" applyProtection="1">
      <alignment horizontal="right" vertical="center"/>
    </xf>
    <xf numFmtId="185" fontId="60" fillId="0" borderId="3" xfId="128" applyNumberFormat="1" applyFont="1" applyBorder="1" applyAlignment="1" applyProtection="1">
      <alignment horizontal="right"/>
      <protection locked="0"/>
    </xf>
    <xf numFmtId="182" fontId="60" fillId="0" borderId="3" xfId="128" applyNumberFormat="1" applyFont="1" applyBorder="1" applyAlignment="1" applyProtection="1">
      <alignment horizontal="right"/>
    </xf>
    <xf numFmtId="0" fontId="59" fillId="46" borderId="3" xfId="0" applyNumberFormat="1" applyFont="1" applyFill="1" applyBorder="1" applyAlignment="1" applyProtection="1">
      <alignment horizontal="center" vertical="center" wrapText="1"/>
    </xf>
    <xf numFmtId="182" fontId="60" fillId="0" borderId="3" xfId="128" applyNumberFormat="1" applyFont="1" applyBorder="1" applyAlignment="1" applyProtection="1">
      <alignment horizontal="right"/>
      <protection locked="0"/>
    </xf>
    <xf numFmtId="185" fontId="60" fillId="0" borderId="3" xfId="128" applyNumberFormat="1" applyFont="1" applyBorder="1" applyAlignment="1" applyProtection="1">
      <alignment horizontal="right"/>
    </xf>
    <xf numFmtId="185" fontId="59" fillId="46" borderId="6" xfId="0" applyNumberFormat="1" applyFont="1" applyFill="1" applyBorder="1" applyAlignment="1" applyProtection="1">
      <alignment horizontal="right" vertical="center"/>
    </xf>
    <xf numFmtId="0" fontId="61" fillId="46" borderId="3" xfId="0" applyNumberFormat="1" applyFont="1" applyFill="1" applyBorder="1" applyAlignment="1" applyProtection="1">
      <alignment vertical="center" wrapText="1"/>
    </xf>
    <xf numFmtId="185" fontId="60" fillId="0" borderId="6" xfId="0" applyNumberFormat="1" applyFont="1" applyBorder="1" applyAlignment="1" applyProtection="1">
      <alignment horizontal="right" vertical="center"/>
      <protection locked="0"/>
    </xf>
    <xf numFmtId="0" fontId="16" fillId="48" borderId="3" xfId="0" applyNumberFormat="1" applyFont="1" applyFill="1" applyBorder="1" applyAlignment="1" applyProtection="1">
      <alignment horizontal="left" vertical="center"/>
    </xf>
    <xf numFmtId="0" fontId="10" fillId="48" borderId="3" xfId="0" applyNumberFormat="1" applyFont="1" applyFill="1" applyBorder="1" applyAlignment="1" applyProtection="1">
      <alignment horizontal="left" vertical="center"/>
    </xf>
    <xf numFmtId="0" fontId="10" fillId="48" borderId="18" xfId="0" applyNumberFormat="1" applyFont="1" applyFill="1" applyBorder="1" applyAlignment="1" applyProtection="1">
      <alignment horizontal="left" vertical="center"/>
    </xf>
    <xf numFmtId="186" fontId="60" fillId="0" borderId="3" xfId="95" applyNumberFormat="1" applyFont="1" applyFill="1" applyBorder="1" applyAlignment="1" applyProtection="1">
      <alignment horizontal="right" vertical="center"/>
      <protection locked="0"/>
    </xf>
    <xf numFmtId="180" fontId="59" fillId="0" borderId="3" xfId="128" applyNumberFormat="1" applyFont="1" applyBorder="1" applyAlignment="1" applyProtection="1">
      <alignment horizontal="right"/>
    </xf>
    <xf numFmtId="180" fontId="60" fillId="0" borderId="3" xfId="128" applyNumberFormat="1" applyFont="1" applyBorder="1" applyAlignment="1" applyProtection="1">
      <alignment horizontal="right"/>
    </xf>
    <xf numFmtId="186" fontId="5" fillId="0" borderId="3" xfId="95" applyNumberFormat="1" applyFont="1" applyFill="1" applyBorder="1" applyAlignment="1" applyProtection="1">
      <alignment horizontal="center" vertical="center"/>
      <protection locked="0"/>
    </xf>
    <xf numFmtId="180" fontId="5" fillId="0" borderId="3" xfId="95" applyNumberFormat="1" applyFont="1" applyBorder="1" applyAlignment="1" applyProtection="1">
      <alignment horizontal="right"/>
    </xf>
    <xf numFmtId="179" fontId="3" fillId="0" borderId="3" xfId="128" applyNumberFormat="1" applyFont="1" applyBorder="1" applyAlignment="1" applyProtection="1">
      <alignment horizontal="right"/>
    </xf>
    <xf numFmtId="186" fontId="3" fillId="0" borderId="3" xfId="95" applyNumberFormat="1" applyFont="1" applyFill="1" applyBorder="1" applyAlignment="1" applyProtection="1">
      <alignment horizontal="center" vertical="center"/>
      <protection locked="0"/>
    </xf>
    <xf numFmtId="180" fontId="3" fillId="0" borderId="3" xfId="95" applyNumberFormat="1" applyFont="1" applyBorder="1" applyAlignment="1" applyProtection="1">
      <alignment horizontal="right"/>
    </xf>
    <xf numFmtId="185" fontId="0" fillId="0" borderId="6" xfId="0" applyNumberFormat="1" applyBorder="1" applyAlignment="1" applyProtection="1">
      <alignment horizontal="right" vertical="center" wrapText="1"/>
    </xf>
    <xf numFmtId="185" fontId="5" fillId="0" borderId="3" xfId="128" applyNumberFormat="1" applyFont="1" applyBorder="1" applyAlignment="1" applyProtection="1">
      <alignment horizontal="right"/>
    </xf>
    <xf numFmtId="201" fontId="60" fillId="0" borderId="3" xfId="128" applyNumberFormat="1" applyFont="1" applyBorder="1" applyAlignment="1" applyProtection="1">
      <alignment horizontal="right"/>
      <protection locked="0"/>
    </xf>
    <xf numFmtId="202" fontId="5" fillId="0" borderId="3" xfId="128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 applyProtection="1">
      <alignment horizontal="center" vertical="center" wrapText="1"/>
      <protection locked="0"/>
    </xf>
    <xf numFmtId="185" fontId="4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5" fontId="4" fillId="0" borderId="17" xfId="0" applyNumberFormat="1" applyFont="1" applyBorder="1" applyAlignment="1" applyProtection="1">
      <alignment horizontal="center" vertical="distributed"/>
      <protection locked="0"/>
    </xf>
    <xf numFmtId="185" fontId="4" fillId="0" borderId="6" xfId="0" applyNumberFormat="1" applyFont="1" applyBorder="1" applyAlignment="1" applyProtection="1">
      <alignment horizontal="center" vertical="distributed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distributed"/>
      <protection locked="0"/>
    </xf>
    <xf numFmtId="0" fontId="4" fillId="0" borderId="6" xfId="0" applyFont="1" applyBorder="1" applyAlignment="1" applyProtection="1">
      <alignment horizontal="center" vertical="distributed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distributed"/>
      <protection locked="0"/>
    </xf>
    <xf numFmtId="0" fontId="4" fillId="0" borderId="19" xfId="0" applyFont="1" applyBorder="1" applyAlignment="1" applyProtection="1">
      <alignment horizontal="center" vertical="distributed"/>
      <protection locked="0"/>
    </xf>
    <xf numFmtId="184" fontId="4" fillId="0" borderId="17" xfId="0" applyNumberFormat="1" applyFont="1" applyBorder="1" applyAlignment="1" applyProtection="1">
      <alignment horizontal="center" vertical="center" wrapText="1"/>
      <protection locked="0"/>
    </xf>
    <xf numFmtId="184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</cellXfs>
  <cellStyles count="1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&#10;NA_x000d_&#10;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per.style" xfId="81"/>
    <cellStyle name="Percent [2]" xfId="82"/>
    <cellStyle name="Percent_!!!GO" xfId="83"/>
    <cellStyle name="Pourcentage_pldt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sstot" xfId="91"/>
    <cellStyle name="Standard_AREAS" xfId="92"/>
    <cellStyle name="t" xfId="93"/>
    <cellStyle name="t_HVAC Equipment (3)" xfId="94"/>
    <cellStyle name="百分比" xfId="95" builtinId="5"/>
    <cellStyle name="捠壿 [0.00]_Region Orders (2)" xfId="96"/>
    <cellStyle name="捠壿_Region Orders (2)" xfId="97"/>
    <cellStyle name="编号" xfId="98"/>
    <cellStyle name="标题" xfId="99" builtinId="15" customBuiltin="1"/>
    <cellStyle name="标题 1" xfId="100" builtinId="16" customBuiltin="1"/>
    <cellStyle name="标题 2" xfId="101" builtinId="17" customBuiltin="1"/>
    <cellStyle name="标题 3" xfId="102" builtinId="18" customBuiltin="1"/>
    <cellStyle name="标题 4" xfId="103" builtinId="19" customBuiltin="1"/>
    <cellStyle name="标题1" xfId="104"/>
    <cellStyle name="表标题" xfId="105"/>
    <cellStyle name="部门" xfId="106"/>
    <cellStyle name="差" xfId="107" builtinId="27" customBuiltin="1"/>
    <cellStyle name="差_Book1" xfId="108"/>
    <cellStyle name="常规" xfId="0" builtinId="0"/>
    <cellStyle name="常规 5 2" xfId="109"/>
    <cellStyle name="超级链接" xfId="110"/>
    <cellStyle name="分级显示行_1_Book1" xfId="111"/>
    <cellStyle name="分级显示列_1_Book1" xfId="112"/>
    <cellStyle name="好" xfId="113" builtinId="26" customBuiltin="1"/>
    <cellStyle name="好_Book1" xfId="114"/>
    <cellStyle name="后继超级链接" xfId="115"/>
    <cellStyle name="汇总" xfId="116" builtinId="25" customBuiltin="1"/>
    <cellStyle name="计算" xfId="117" builtinId="22" customBuiltin="1"/>
    <cellStyle name="检查单元格" xfId="118" builtinId="23" customBuiltin="1"/>
    <cellStyle name="解释性文本" xfId="119" builtinId="53" customBuiltin="1"/>
    <cellStyle name="借出原因" xfId="120"/>
    <cellStyle name="警告文本" xfId="121" builtinId="11" customBuiltin="1"/>
    <cellStyle name="链接单元格" xfId="122" builtinId="24" customBuiltin="1"/>
    <cellStyle name="普通_97-917" xfId="123"/>
    <cellStyle name="千分位[0]_laroux" xfId="124"/>
    <cellStyle name="千分位_97-917" xfId="125"/>
    <cellStyle name="千位[0]_ 方正PC" xfId="126"/>
    <cellStyle name="千位_ 方正PC" xfId="127"/>
    <cellStyle name="千位分隔" xfId="128" builtinId="3"/>
    <cellStyle name="强调 1" xfId="129"/>
    <cellStyle name="强调 2" xfId="130"/>
    <cellStyle name="强调 3" xfId="131"/>
    <cellStyle name="强调文字颜色 1" xfId="132" builtinId="29" customBuiltin="1"/>
    <cellStyle name="强调文字颜色 2" xfId="133" builtinId="33" customBuiltin="1"/>
    <cellStyle name="强调文字颜色 3" xfId="134" builtinId="37" customBuiltin="1"/>
    <cellStyle name="强调文字颜色 4" xfId="135" builtinId="41" customBuiltin="1"/>
    <cellStyle name="强调文字颜色 5" xfId="136" builtinId="45" customBuiltin="1"/>
    <cellStyle name="强调文字颜色 6" xfId="137" builtinId="49" customBuiltin="1"/>
    <cellStyle name="日期" xfId="138"/>
    <cellStyle name="商品名称" xfId="139"/>
    <cellStyle name="适中" xfId="140" builtinId="28" customBuiltin="1"/>
    <cellStyle name="输出" xfId="141" builtinId="21" customBuiltin="1"/>
    <cellStyle name="输入" xfId="142" builtinId="20" customBuiltin="1"/>
    <cellStyle name="数量" xfId="143"/>
    <cellStyle name="样式 1" xfId="144"/>
    <cellStyle name="昗弨_Pacific Region P&amp;L" xfId="145"/>
    <cellStyle name="寘嬫愗傝 [0.00]_Region Orders (2)" xfId="146"/>
    <cellStyle name="寘嬫愗傝_Region Orders (2)" xfId="147"/>
    <cellStyle name="注释" xfId="14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tabSelected="1" zoomScaleSheetLayoutView="75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R13" sqref="R13"/>
    </sheetView>
  </sheetViews>
  <sheetFormatPr defaultRowHeight="14.25"/>
  <cols>
    <col min="1" max="1" width="30.625" style="4" customWidth="1"/>
    <col min="2" max="2" width="9.125" style="4" customWidth="1"/>
    <col min="3" max="3" width="12" style="31" customWidth="1"/>
    <col min="4" max="4" width="11.75" style="31" customWidth="1"/>
    <col min="5" max="5" width="12.75" style="31" customWidth="1"/>
    <col min="6" max="6" width="10.125" style="31" customWidth="1"/>
    <col min="7" max="7" width="11.625" style="31" customWidth="1"/>
    <col min="8" max="8" width="11.25" style="39" customWidth="1"/>
    <col min="9" max="9" width="10.75" style="41" customWidth="1"/>
    <col min="10" max="13" width="9" style="31"/>
    <col min="14" max="15" width="9" style="28"/>
    <col min="16" max="16384" width="9" style="4"/>
  </cols>
  <sheetData>
    <row r="1" spans="1:15" ht="25.5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</row>
    <row r="2" spans="1:15" ht="25.5" customHeight="1">
      <c r="A2" s="5"/>
      <c r="B2" s="6"/>
      <c r="C2" s="32"/>
      <c r="D2" s="32"/>
      <c r="E2" s="32"/>
      <c r="F2" s="32"/>
      <c r="G2" s="33"/>
      <c r="H2" s="38" t="s">
        <v>18</v>
      </c>
      <c r="I2" s="40"/>
    </row>
    <row r="3" spans="1:15" s="46" customFormat="1" ht="15" customHeight="1">
      <c r="A3" s="83" t="s">
        <v>19</v>
      </c>
      <c r="B3" s="85" t="s">
        <v>20</v>
      </c>
      <c r="C3" s="81" t="s">
        <v>21</v>
      </c>
      <c r="D3" s="81" t="s">
        <v>22</v>
      </c>
      <c r="E3" s="81" t="s">
        <v>23</v>
      </c>
      <c r="F3" s="81" t="s">
        <v>1</v>
      </c>
      <c r="G3" s="81" t="s">
        <v>24</v>
      </c>
      <c r="H3" s="78" t="s">
        <v>25</v>
      </c>
      <c r="I3" s="79"/>
      <c r="J3" s="44"/>
      <c r="K3" s="44"/>
      <c r="L3" s="44"/>
      <c r="M3" s="44"/>
      <c r="N3" s="45"/>
      <c r="O3" s="45"/>
    </row>
    <row r="4" spans="1:15" s="46" customFormat="1" ht="15" customHeight="1">
      <c r="A4" s="84"/>
      <c r="B4" s="86"/>
      <c r="C4" s="82"/>
      <c r="D4" s="82"/>
      <c r="E4" s="82"/>
      <c r="F4" s="82"/>
      <c r="G4" s="82"/>
      <c r="H4" s="47" t="s">
        <v>2</v>
      </c>
      <c r="I4" s="43" t="s">
        <v>26</v>
      </c>
      <c r="J4" s="44"/>
      <c r="K4" s="44"/>
      <c r="L4" s="44"/>
      <c r="M4" s="44"/>
      <c r="N4" s="45"/>
      <c r="O4" s="45"/>
    </row>
    <row r="5" spans="1:15" s="18" customFormat="1" ht="21.75" customHeight="1">
      <c r="A5" s="50" t="s">
        <v>27</v>
      </c>
      <c r="B5" s="51">
        <v>100</v>
      </c>
      <c r="C5" s="52">
        <f>C6+C39</f>
        <v>0</v>
      </c>
      <c r="D5" s="52">
        <f>D6+D39</f>
        <v>5991</v>
      </c>
      <c r="E5" s="52">
        <f>E6+E39</f>
        <v>16636</v>
      </c>
      <c r="F5" s="66">
        <f>IF(C5&lt;&gt;0,ROUND(E5/C5,4)*100,0)</f>
        <v>0</v>
      </c>
      <c r="G5" s="52">
        <f>G6+G39</f>
        <v>34200</v>
      </c>
      <c r="H5" s="53">
        <f>E5-G5</f>
        <v>-17564</v>
      </c>
      <c r="I5" s="67">
        <f t="shared" ref="I5:I24" si="0">H5/G5*100</f>
        <v>-51.356725146198833</v>
      </c>
      <c r="J5" s="36"/>
      <c r="K5" s="36"/>
      <c r="L5" s="36"/>
      <c r="M5" s="36"/>
      <c r="N5" s="30"/>
      <c r="O5" s="30"/>
    </row>
    <row r="6" spans="1:15" s="18" customFormat="1" ht="21.75" customHeight="1">
      <c r="A6" s="15" t="s">
        <v>28</v>
      </c>
      <c r="B6" s="51">
        <v>200</v>
      </c>
      <c r="C6" s="52">
        <f>C7+C25</f>
        <v>0</v>
      </c>
      <c r="D6" s="52">
        <f>D7+D25</f>
        <v>3589</v>
      </c>
      <c r="E6" s="52">
        <f>E7+E25</f>
        <v>12631</v>
      </c>
      <c r="F6" s="66">
        <f>IF(C6&lt;&gt;0,ROUND(E6/C6,4)*100,0)</f>
        <v>0</v>
      </c>
      <c r="G6" s="52">
        <f>G7+G25</f>
        <v>21451</v>
      </c>
      <c r="H6" s="53">
        <f t="shared" ref="H6:H39" si="1">E6-G6</f>
        <v>-8820</v>
      </c>
      <c r="I6" s="67">
        <f t="shared" si="0"/>
        <v>-41.116964244091186</v>
      </c>
      <c r="J6" s="36"/>
      <c r="K6" s="36"/>
      <c r="L6" s="36"/>
      <c r="M6" s="36"/>
      <c r="N6" s="30"/>
      <c r="O6" s="30"/>
    </row>
    <row r="7" spans="1:15" s="18" customFormat="1" ht="21.75" customHeight="1">
      <c r="A7" s="15" t="s">
        <v>29</v>
      </c>
      <c r="B7" s="51"/>
      <c r="C7" s="52">
        <f>SUM(C8:C24)</f>
        <v>0</v>
      </c>
      <c r="D7" s="52">
        <f>SUM(D8:D24)</f>
        <v>2266</v>
      </c>
      <c r="E7" s="52">
        <f>SUM(E8:E24)</f>
        <v>10851</v>
      </c>
      <c r="F7" s="66">
        <f>IF(C7&lt;&gt;0,ROUND(E7/C7,4)*100,0)</f>
        <v>0</v>
      </c>
      <c r="G7" s="52">
        <f>SUM(G8:G24)</f>
        <v>14766</v>
      </c>
      <c r="H7" s="53">
        <f t="shared" si="1"/>
        <v>-3915</v>
      </c>
      <c r="I7" s="67">
        <f t="shared" si="0"/>
        <v>-26.513612352702154</v>
      </c>
      <c r="J7" s="36"/>
      <c r="K7" s="36"/>
      <c r="L7" s="36"/>
      <c r="M7" s="36"/>
      <c r="N7" s="30"/>
      <c r="O7" s="30"/>
    </row>
    <row r="8" spans="1:15" s="7" customFormat="1" ht="21.75" customHeight="1">
      <c r="A8" s="17" t="s">
        <v>30</v>
      </c>
      <c r="B8" s="51">
        <v>201</v>
      </c>
      <c r="C8" s="54"/>
      <c r="D8" s="55">
        <v>831</v>
      </c>
      <c r="E8" s="55">
        <v>5160</v>
      </c>
      <c r="F8" s="66">
        <f>IF(C8&lt;&gt;0,ROUND(E8/C8,4)*100,0)</f>
        <v>0</v>
      </c>
      <c r="G8" s="55">
        <v>5907</v>
      </c>
      <c r="H8" s="56">
        <f t="shared" si="1"/>
        <v>-747</v>
      </c>
      <c r="I8" s="68">
        <f t="shared" si="0"/>
        <v>-12.646013204672425</v>
      </c>
      <c r="J8" s="34"/>
      <c r="K8" s="34"/>
      <c r="L8" s="34"/>
      <c r="M8" s="34"/>
      <c r="N8" s="29"/>
      <c r="O8" s="29"/>
    </row>
    <row r="9" spans="1:15" s="7" customFormat="1" ht="21.75" customHeight="1">
      <c r="A9" s="17" t="s">
        <v>31</v>
      </c>
      <c r="B9" s="51">
        <v>202</v>
      </c>
      <c r="C9" s="54"/>
      <c r="D9" s="55"/>
      <c r="E9" s="55"/>
      <c r="F9" s="66">
        <f t="shared" ref="F9:F39" si="2">IF(C9&lt;&gt;0,ROUND(E9/C9,4)*100,0)</f>
        <v>0</v>
      </c>
      <c r="G9" s="55"/>
      <c r="H9" s="56">
        <f t="shared" si="1"/>
        <v>0</v>
      </c>
      <c r="I9" s="68"/>
      <c r="J9" s="34"/>
      <c r="K9" s="34"/>
      <c r="L9" s="34"/>
      <c r="M9" s="34"/>
      <c r="N9" s="29"/>
      <c r="O9" s="29"/>
    </row>
    <row r="10" spans="1:15" s="7" customFormat="1" ht="21.75" customHeight="1">
      <c r="A10" s="17" t="s">
        <v>32</v>
      </c>
      <c r="B10" s="51">
        <v>203</v>
      </c>
      <c r="C10" s="54"/>
      <c r="D10" s="55">
        <v>8</v>
      </c>
      <c r="E10" s="55">
        <v>703</v>
      </c>
      <c r="F10" s="66">
        <f t="shared" si="2"/>
        <v>0</v>
      </c>
      <c r="G10" s="55">
        <v>364</v>
      </c>
      <c r="H10" s="56">
        <f t="shared" si="1"/>
        <v>339</v>
      </c>
      <c r="I10" s="68">
        <f t="shared" si="0"/>
        <v>93.131868131868131</v>
      </c>
      <c r="J10" s="34"/>
      <c r="K10" s="34"/>
      <c r="L10" s="34"/>
      <c r="M10" s="34"/>
      <c r="N10" s="29"/>
      <c r="O10" s="29"/>
    </row>
    <row r="11" spans="1:15" s="7" customFormat="1" ht="21.75" customHeight="1">
      <c r="A11" s="17" t="s">
        <v>33</v>
      </c>
      <c r="B11" s="51">
        <v>204</v>
      </c>
      <c r="C11" s="54"/>
      <c r="D11" s="55"/>
      <c r="E11" s="55"/>
      <c r="F11" s="66">
        <f t="shared" si="2"/>
        <v>0</v>
      </c>
      <c r="G11" s="55"/>
      <c r="H11" s="56">
        <f t="shared" si="1"/>
        <v>0</v>
      </c>
      <c r="I11" s="68"/>
      <c r="J11" s="34"/>
      <c r="K11" s="34"/>
      <c r="L11" s="34"/>
      <c r="M11" s="34"/>
      <c r="N11" s="29"/>
      <c r="O11" s="29"/>
    </row>
    <row r="12" spans="1:15" s="7" customFormat="1" ht="21.75" customHeight="1">
      <c r="A12" s="17" t="s">
        <v>34</v>
      </c>
      <c r="B12" s="51">
        <v>205</v>
      </c>
      <c r="C12" s="54"/>
      <c r="D12" s="55">
        <v>41</v>
      </c>
      <c r="E12" s="55">
        <v>514</v>
      </c>
      <c r="F12" s="66">
        <f t="shared" si="2"/>
        <v>0</v>
      </c>
      <c r="G12" s="55">
        <v>629</v>
      </c>
      <c r="H12" s="56">
        <f t="shared" si="1"/>
        <v>-115</v>
      </c>
      <c r="I12" s="68">
        <f t="shared" si="0"/>
        <v>-18.282988871224166</v>
      </c>
      <c r="J12" s="34"/>
      <c r="K12" s="34"/>
      <c r="L12" s="34"/>
      <c r="M12" s="34"/>
      <c r="N12" s="29"/>
      <c r="O12" s="29"/>
    </row>
    <row r="13" spans="1:15" s="7" customFormat="1" ht="21.75" customHeight="1">
      <c r="A13" s="17" t="s">
        <v>35</v>
      </c>
      <c r="B13" s="51">
        <v>206</v>
      </c>
      <c r="C13" s="54"/>
      <c r="D13" s="55"/>
      <c r="E13" s="55">
        <v>6</v>
      </c>
      <c r="F13" s="66">
        <f t="shared" si="2"/>
        <v>0</v>
      </c>
      <c r="G13" s="55">
        <v>5</v>
      </c>
      <c r="H13" s="56">
        <f t="shared" si="1"/>
        <v>1</v>
      </c>
      <c r="I13" s="68">
        <f t="shared" si="0"/>
        <v>20</v>
      </c>
      <c r="J13" s="34"/>
      <c r="K13" s="34"/>
      <c r="L13" s="34"/>
      <c r="M13" s="34"/>
      <c r="N13" s="29"/>
      <c r="O13" s="29"/>
    </row>
    <row r="14" spans="1:15" s="7" customFormat="1" ht="21.75" customHeight="1">
      <c r="A14" s="17" t="s">
        <v>36</v>
      </c>
      <c r="B14" s="51">
        <v>208</v>
      </c>
      <c r="C14" s="54"/>
      <c r="D14" s="55">
        <v>497</v>
      </c>
      <c r="E14" s="55">
        <v>2006</v>
      </c>
      <c r="F14" s="66">
        <f t="shared" si="2"/>
        <v>0</v>
      </c>
      <c r="G14" s="55">
        <v>2103</v>
      </c>
      <c r="H14" s="56">
        <f t="shared" si="1"/>
        <v>-97</v>
      </c>
      <c r="I14" s="68">
        <f t="shared" si="0"/>
        <v>-4.61245839277223</v>
      </c>
      <c r="J14" s="34"/>
      <c r="K14" s="34"/>
      <c r="L14" s="34"/>
      <c r="M14" s="34"/>
      <c r="N14" s="29"/>
      <c r="O14" s="29"/>
    </row>
    <row r="15" spans="1:15" s="7" customFormat="1" ht="21.75" customHeight="1">
      <c r="A15" s="17" t="s">
        <v>37</v>
      </c>
      <c r="B15" s="51">
        <v>209</v>
      </c>
      <c r="C15" s="54"/>
      <c r="D15" s="55">
        <v>15</v>
      </c>
      <c r="E15" s="55">
        <v>128</v>
      </c>
      <c r="F15" s="66">
        <f t="shared" si="2"/>
        <v>0</v>
      </c>
      <c r="G15" s="55">
        <v>1229</v>
      </c>
      <c r="H15" s="56">
        <f t="shared" si="1"/>
        <v>-1101</v>
      </c>
      <c r="I15" s="68">
        <f t="shared" si="0"/>
        <v>-89.585028478437749</v>
      </c>
      <c r="J15" s="34"/>
      <c r="K15" s="34"/>
      <c r="L15" s="34"/>
      <c r="M15" s="34"/>
      <c r="N15" s="29"/>
      <c r="O15" s="29"/>
    </row>
    <row r="16" spans="1:15" s="7" customFormat="1" ht="21.75" customHeight="1">
      <c r="A16" s="17" t="s">
        <v>38</v>
      </c>
      <c r="B16" s="51">
        <v>210</v>
      </c>
      <c r="C16" s="54"/>
      <c r="D16" s="55">
        <v>89</v>
      </c>
      <c r="E16" s="55">
        <v>418</v>
      </c>
      <c r="F16" s="66">
        <f t="shared" si="2"/>
        <v>0</v>
      </c>
      <c r="G16" s="55">
        <v>316</v>
      </c>
      <c r="H16" s="56">
        <f t="shared" si="1"/>
        <v>102</v>
      </c>
      <c r="I16" s="68">
        <f t="shared" si="0"/>
        <v>32.278481012658226</v>
      </c>
      <c r="J16" s="34"/>
      <c r="K16" s="34"/>
      <c r="L16" s="34"/>
      <c r="M16" s="34"/>
      <c r="N16" s="29"/>
      <c r="O16" s="29"/>
    </row>
    <row r="17" spans="1:15" s="7" customFormat="1" ht="21.75" customHeight="1">
      <c r="A17" s="17" t="s">
        <v>39</v>
      </c>
      <c r="B17" s="51">
        <v>211</v>
      </c>
      <c r="C17" s="54"/>
      <c r="D17" s="55">
        <v>31</v>
      </c>
      <c r="E17" s="55">
        <v>33</v>
      </c>
      <c r="F17" s="66">
        <f t="shared" si="2"/>
        <v>0</v>
      </c>
      <c r="G17" s="55">
        <v>948</v>
      </c>
      <c r="H17" s="56">
        <f t="shared" si="1"/>
        <v>-915</v>
      </c>
      <c r="I17" s="68">
        <f t="shared" si="0"/>
        <v>-96.51898734177216</v>
      </c>
      <c r="J17" s="34"/>
      <c r="K17" s="34"/>
      <c r="L17" s="34"/>
      <c r="M17" s="34"/>
      <c r="N17" s="29"/>
      <c r="O17" s="29"/>
    </row>
    <row r="18" spans="1:15" s="7" customFormat="1" ht="21.75" customHeight="1">
      <c r="A18" s="17" t="s">
        <v>40</v>
      </c>
      <c r="B18" s="51">
        <v>212</v>
      </c>
      <c r="C18" s="54"/>
      <c r="D18" s="55">
        <v>77</v>
      </c>
      <c r="E18" s="55">
        <v>358</v>
      </c>
      <c r="F18" s="66">
        <f t="shared" si="2"/>
        <v>0</v>
      </c>
      <c r="G18" s="55">
        <v>1093</v>
      </c>
      <c r="H18" s="56">
        <f t="shared" si="1"/>
        <v>-735</v>
      </c>
      <c r="I18" s="68">
        <f t="shared" si="0"/>
        <v>-67.24611161939616</v>
      </c>
      <c r="J18" s="34"/>
      <c r="K18" s="34"/>
      <c r="L18" s="34"/>
      <c r="M18" s="34"/>
      <c r="N18" s="29"/>
      <c r="O18" s="29"/>
    </row>
    <row r="19" spans="1:15" s="7" customFormat="1" ht="21.75" customHeight="1">
      <c r="A19" s="17" t="s">
        <v>77</v>
      </c>
      <c r="B19" s="51">
        <v>213</v>
      </c>
      <c r="C19" s="54"/>
      <c r="D19" s="55">
        <v>107</v>
      </c>
      <c r="E19" s="55">
        <v>449</v>
      </c>
      <c r="F19" s="66">
        <f t="shared" si="2"/>
        <v>0</v>
      </c>
      <c r="G19" s="55">
        <v>448</v>
      </c>
      <c r="H19" s="56">
        <f t="shared" si="1"/>
        <v>1</v>
      </c>
      <c r="I19" s="68">
        <f t="shared" si="0"/>
        <v>0.2232142857142857</v>
      </c>
      <c r="J19" s="34"/>
      <c r="K19" s="34"/>
      <c r="L19" s="34"/>
      <c r="M19" s="34"/>
      <c r="N19" s="29"/>
      <c r="O19" s="29"/>
    </row>
    <row r="20" spans="1:15" s="7" customFormat="1" ht="21.75" customHeight="1">
      <c r="A20" s="17" t="s">
        <v>41</v>
      </c>
      <c r="B20" s="51">
        <v>214</v>
      </c>
      <c r="C20" s="54"/>
      <c r="D20" s="55">
        <v>176</v>
      </c>
      <c r="E20" s="55">
        <v>176</v>
      </c>
      <c r="F20" s="66">
        <f t="shared" si="2"/>
        <v>0</v>
      </c>
      <c r="G20" s="55"/>
      <c r="H20" s="56">
        <f t="shared" si="1"/>
        <v>176</v>
      </c>
      <c r="I20" s="68"/>
      <c r="J20" s="34"/>
      <c r="K20" s="34"/>
      <c r="L20" s="34"/>
      <c r="M20" s="34"/>
      <c r="N20" s="29"/>
      <c r="O20" s="29"/>
    </row>
    <row r="21" spans="1:15" s="7" customFormat="1" ht="21.75" customHeight="1">
      <c r="A21" s="17" t="s">
        <v>42</v>
      </c>
      <c r="B21" s="51">
        <v>215</v>
      </c>
      <c r="C21" s="54"/>
      <c r="D21" s="55">
        <v>394</v>
      </c>
      <c r="E21" s="55">
        <v>865</v>
      </c>
      <c r="F21" s="66">
        <f t="shared" si="2"/>
        <v>0</v>
      </c>
      <c r="G21" s="55">
        <v>1708</v>
      </c>
      <c r="H21" s="56">
        <f t="shared" si="1"/>
        <v>-843</v>
      </c>
      <c r="I21" s="68">
        <f t="shared" si="0"/>
        <v>-49.355971896955502</v>
      </c>
      <c r="J21" s="34"/>
      <c r="K21" s="34"/>
      <c r="L21" s="34"/>
      <c r="M21" s="34"/>
      <c r="N21" s="29"/>
      <c r="O21" s="29"/>
    </row>
    <row r="22" spans="1:15" s="7" customFormat="1" ht="21.75" customHeight="1">
      <c r="A22" s="17" t="s">
        <v>43</v>
      </c>
      <c r="B22" s="51">
        <v>216</v>
      </c>
      <c r="C22" s="54"/>
      <c r="D22" s="55"/>
      <c r="E22" s="55"/>
      <c r="F22" s="66">
        <f t="shared" si="2"/>
        <v>0</v>
      </c>
      <c r="G22" s="55"/>
      <c r="H22" s="56">
        <f t="shared" ref="H22:H24" si="3">E22-G22</f>
        <v>0</v>
      </c>
      <c r="I22" s="68"/>
      <c r="J22" s="34"/>
      <c r="K22" s="34"/>
      <c r="L22" s="34"/>
      <c r="M22" s="34"/>
      <c r="N22" s="29"/>
      <c r="O22" s="29"/>
    </row>
    <row r="23" spans="1:15" s="7" customFormat="1" ht="21.75" customHeight="1">
      <c r="A23" s="17" t="s">
        <v>57</v>
      </c>
      <c r="B23" s="51">
        <v>217</v>
      </c>
      <c r="C23" s="54"/>
      <c r="D23" s="55"/>
      <c r="E23" s="55">
        <v>35</v>
      </c>
      <c r="F23" s="66">
        <f t="shared" si="2"/>
        <v>0</v>
      </c>
      <c r="G23" s="37">
        <v>14</v>
      </c>
      <c r="H23" s="56">
        <f t="shared" si="3"/>
        <v>21</v>
      </c>
      <c r="I23" s="68">
        <f t="shared" si="0"/>
        <v>150</v>
      </c>
      <c r="J23" s="34"/>
      <c r="K23" s="34"/>
      <c r="L23" s="34"/>
      <c r="M23" s="34"/>
      <c r="N23" s="29"/>
      <c r="O23" s="29"/>
    </row>
    <row r="24" spans="1:15" s="7" customFormat="1" ht="21.75" customHeight="1">
      <c r="A24" s="17" t="s">
        <v>78</v>
      </c>
      <c r="B24" s="51"/>
      <c r="C24" s="54"/>
      <c r="D24" s="55"/>
      <c r="E24" s="55"/>
      <c r="F24" s="66">
        <f t="shared" si="2"/>
        <v>0</v>
      </c>
      <c r="G24" s="55">
        <v>2</v>
      </c>
      <c r="H24" s="56">
        <f t="shared" si="3"/>
        <v>-2</v>
      </c>
      <c r="I24" s="68">
        <f t="shared" si="0"/>
        <v>-100</v>
      </c>
      <c r="J24" s="34"/>
      <c r="K24" s="34"/>
      <c r="L24" s="34"/>
      <c r="M24" s="34"/>
      <c r="N24" s="29"/>
      <c r="O24" s="29"/>
    </row>
    <row r="25" spans="1:15" s="18" customFormat="1" ht="28.5" customHeight="1">
      <c r="A25" s="15" t="s">
        <v>44</v>
      </c>
      <c r="B25" s="51"/>
      <c r="C25" s="52">
        <f>SUM(C26,C32:C38)</f>
        <v>0</v>
      </c>
      <c r="D25" s="52">
        <f>SUM(D26,D32:D38)</f>
        <v>1323</v>
      </c>
      <c r="E25" s="52">
        <f>SUM(E26,E32:E38)</f>
        <v>1780</v>
      </c>
      <c r="F25" s="66">
        <f t="shared" si="2"/>
        <v>0</v>
      </c>
      <c r="G25" s="35">
        <f>SUM(G26,G32:G38)</f>
        <v>6685</v>
      </c>
      <c r="H25" s="53">
        <f t="shared" si="1"/>
        <v>-4905</v>
      </c>
      <c r="I25" s="67">
        <f>H25/G25*100</f>
        <v>-73.37322363500374</v>
      </c>
      <c r="J25" s="36"/>
      <c r="K25" s="36"/>
      <c r="L25" s="36"/>
      <c r="M25" s="36"/>
      <c r="N25" s="30"/>
      <c r="O25" s="30"/>
    </row>
    <row r="26" spans="1:15" s="7" customFormat="1" ht="28.5" customHeight="1">
      <c r="A26" s="17" t="s">
        <v>45</v>
      </c>
      <c r="B26" s="51">
        <v>218</v>
      </c>
      <c r="C26" s="54">
        <f>SUM(C27:C31)</f>
        <v>0</v>
      </c>
      <c r="D26" s="54">
        <f t="shared" ref="D26:E26" si="4">SUM(D27:D31)</f>
        <v>50</v>
      </c>
      <c r="E26" s="54">
        <f t="shared" si="4"/>
        <v>306</v>
      </c>
      <c r="F26" s="66">
        <f t="shared" si="2"/>
        <v>0</v>
      </c>
      <c r="G26" s="55">
        <f>SUM(G27:G31)</f>
        <v>384</v>
      </c>
      <c r="H26" s="56">
        <f t="shared" si="1"/>
        <v>-78</v>
      </c>
      <c r="I26" s="68">
        <f>H26/G26*100</f>
        <v>-20.3125</v>
      </c>
      <c r="J26" s="34"/>
      <c r="K26" s="34"/>
      <c r="L26" s="34"/>
      <c r="M26" s="34"/>
      <c r="N26" s="29"/>
      <c r="O26" s="29"/>
    </row>
    <row r="27" spans="1:15" s="7" customFormat="1" ht="28.5" customHeight="1">
      <c r="A27" s="12" t="s">
        <v>46</v>
      </c>
      <c r="B27" s="57">
        <v>159</v>
      </c>
      <c r="C27" s="54"/>
      <c r="D27" s="55">
        <v>51</v>
      </c>
      <c r="E27" s="55">
        <v>301</v>
      </c>
      <c r="F27" s="66">
        <f t="shared" si="2"/>
        <v>0</v>
      </c>
      <c r="G27" s="55">
        <v>377</v>
      </c>
      <c r="H27" s="56">
        <f t="shared" si="1"/>
        <v>-76</v>
      </c>
      <c r="I27" s="68">
        <f>H27/G27*100</f>
        <v>-20.159151193633953</v>
      </c>
      <c r="J27" s="34"/>
      <c r="K27" s="34"/>
      <c r="L27" s="34"/>
      <c r="M27" s="34"/>
      <c r="N27" s="29"/>
      <c r="O27" s="29"/>
    </row>
    <row r="28" spans="1:15" s="7" customFormat="1" ht="28.5" customHeight="1">
      <c r="A28" s="11" t="s">
        <v>47</v>
      </c>
      <c r="B28" s="57"/>
      <c r="C28" s="54"/>
      <c r="D28" s="76">
        <v>-1</v>
      </c>
      <c r="E28" s="55">
        <v>5</v>
      </c>
      <c r="F28" s="66">
        <f t="shared" si="2"/>
        <v>0</v>
      </c>
      <c r="G28" s="55">
        <v>7</v>
      </c>
      <c r="H28" s="56">
        <f t="shared" si="1"/>
        <v>-2</v>
      </c>
      <c r="I28" s="68">
        <f t="shared" ref="I28:I38" si="5">H28/G28*100</f>
        <v>-28.571428571428569</v>
      </c>
      <c r="J28" s="34"/>
      <c r="K28" s="34"/>
      <c r="L28" s="34"/>
      <c r="M28" s="34"/>
      <c r="N28" s="29"/>
      <c r="O28" s="29"/>
    </row>
    <row r="29" spans="1:15" s="7" customFormat="1" ht="28.5" customHeight="1">
      <c r="A29" s="12" t="s">
        <v>48</v>
      </c>
      <c r="B29" s="57"/>
      <c r="C29" s="54"/>
      <c r="D29" s="55"/>
      <c r="E29" s="55"/>
      <c r="F29" s="66">
        <f t="shared" si="2"/>
        <v>0</v>
      </c>
      <c r="G29" s="55"/>
      <c r="H29" s="56">
        <f t="shared" si="1"/>
        <v>0</v>
      </c>
      <c r="I29" s="68"/>
      <c r="J29" s="34"/>
      <c r="K29" s="34"/>
      <c r="L29" s="34"/>
      <c r="M29" s="34"/>
      <c r="N29" s="29"/>
      <c r="O29" s="29"/>
    </row>
    <row r="30" spans="1:15" s="7" customFormat="1" ht="28.5" customHeight="1">
      <c r="A30" s="12" t="s">
        <v>49</v>
      </c>
      <c r="B30" s="57"/>
      <c r="C30" s="54"/>
      <c r="D30" s="55"/>
      <c r="E30" s="55"/>
      <c r="F30" s="66">
        <f t="shared" si="2"/>
        <v>0</v>
      </c>
      <c r="G30" s="55"/>
      <c r="H30" s="56">
        <f t="shared" si="1"/>
        <v>0</v>
      </c>
      <c r="I30" s="68"/>
      <c r="J30" s="34"/>
      <c r="K30" s="34"/>
      <c r="L30" s="34"/>
      <c r="M30" s="34"/>
      <c r="N30" s="29"/>
      <c r="O30" s="29"/>
    </row>
    <row r="31" spans="1:15" s="7" customFormat="1" ht="28.5" customHeight="1">
      <c r="A31" s="11" t="s">
        <v>50</v>
      </c>
      <c r="B31" s="57"/>
      <c r="C31" s="54"/>
      <c r="D31" s="55"/>
      <c r="E31" s="55"/>
      <c r="F31" s="66">
        <f t="shared" si="2"/>
        <v>0</v>
      </c>
      <c r="G31" s="55"/>
      <c r="H31" s="56">
        <f t="shared" si="1"/>
        <v>0</v>
      </c>
      <c r="I31" s="68"/>
      <c r="J31" s="34"/>
      <c r="K31" s="34"/>
      <c r="L31" s="34"/>
      <c r="M31" s="34"/>
      <c r="N31" s="29"/>
      <c r="O31" s="29"/>
    </row>
    <row r="32" spans="1:15" s="7" customFormat="1" ht="28.5" customHeight="1">
      <c r="A32" s="17" t="s">
        <v>51</v>
      </c>
      <c r="B32" s="51">
        <v>219</v>
      </c>
      <c r="C32" s="54"/>
      <c r="D32" s="55"/>
      <c r="E32" s="58"/>
      <c r="F32" s="66">
        <f t="shared" si="2"/>
        <v>0</v>
      </c>
      <c r="G32" s="58">
        <v>173</v>
      </c>
      <c r="H32" s="56">
        <f t="shared" si="1"/>
        <v>-173</v>
      </c>
      <c r="I32" s="68"/>
      <c r="J32" s="34"/>
      <c r="K32" s="34"/>
      <c r="L32" s="34"/>
      <c r="M32" s="34"/>
      <c r="N32" s="29"/>
      <c r="O32" s="29"/>
    </row>
    <row r="33" spans="1:15" s="7" customFormat="1" ht="28.5" customHeight="1">
      <c r="A33" s="17" t="s">
        <v>52</v>
      </c>
      <c r="B33" s="51">
        <v>220</v>
      </c>
      <c r="C33" s="54"/>
      <c r="D33" s="55"/>
      <c r="E33" s="59"/>
      <c r="F33" s="66">
        <f t="shared" si="2"/>
        <v>0</v>
      </c>
      <c r="G33" s="59">
        <v>957</v>
      </c>
      <c r="H33" s="56">
        <f t="shared" si="1"/>
        <v>-957</v>
      </c>
      <c r="I33" s="68">
        <f t="shared" si="5"/>
        <v>-100</v>
      </c>
      <c r="J33" s="34"/>
      <c r="K33" s="34"/>
      <c r="L33" s="34"/>
      <c r="M33" s="34"/>
      <c r="N33" s="29"/>
      <c r="O33" s="29"/>
    </row>
    <row r="34" spans="1:15" s="7" customFormat="1" ht="28.5" customHeight="1">
      <c r="A34" s="17" t="s">
        <v>53</v>
      </c>
      <c r="B34" s="51">
        <v>221</v>
      </c>
      <c r="C34" s="54"/>
      <c r="D34" s="55"/>
      <c r="E34" s="59"/>
      <c r="F34" s="66">
        <f t="shared" si="2"/>
        <v>0</v>
      </c>
      <c r="G34" s="59"/>
      <c r="H34" s="56">
        <f t="shared" si="1"/>
        <v>0</v>
      </c>
      <c r="I34" s="68"/>
      <c r="J34" s="34"/>
      <c r="K34" s="34"/>
      <c r="L34" s="34"/>
      <c r="M34" s="34"/>
      <c r="N34" s="29"/>
      <c r="O34" s="29"/>
    </row>
    <row r="35" spans="1:15" s="7" customFormat="1" ht="28.5" customHeight="1">
      <c r="A35" s="16" t="s">
        <v>54</v>
      </c>
      <c r="B35" s="51">
        <v>222</v>
      </c>
      <c r="C35" s="54"/>
      <c r="D35" s="55">
        <v>636</v>
      </c>
      <c r="E35" s="55">
        <v>638</v>
      </c>
      <c r="F35" s="66">
        <f t="shared" si="2"/>
        <v>0</v>
      </c>
      <c r="G35" s="55">
        <v>4348</v>
      </c>
      <c r="H35" s="56">
        <f t="shared" si="1"/>
        <v>-3710</v>
      </c>
      <c r="I35" s="68">
        <f t="shared" si="5"/>
        <v>-85.326586936522546</v>
      </c>
      <c r="J35" s="34"/>
      <c r="K35" s="34"/>
      <c r="L35" s="34"/>
      <c r="M35" s="34"/>
      <c r="N35" s="29"/>
      <c r="O35" s="29"/>
    </row>
    <row r="36" spans="1:15" s="7" customFormat="1" ht="28.5" customHeight="1">
      <c r="A36" s="17" t="s">
        <v>80</v>
      </c>
      <c r="B36" s="51"/>
      <c r="C36" s="54"/>
      <c r="D36" s="55"/>
      <c r="E36" s="55"/>
      <c r="F36" s="66"/>
      <c r="G36" s="55">
        <v>23</v>
      </c>
      <c r="H36" s="56"/>
      <c r="I36" s="68">
        <f t="shared" si="5"/>
        <v>0</v>
      </c>
      <c r="J36" s="34"/>
      <c r="K36" s="34"/>
      <c r="L36" s="34"/>
      <c r="M36" s="34"/>
      <c r="N36" s="29"/>
      <c r="O36" s="29"/>
    </row>
    <row r="37" spans="1:15" s="7" customFormat="1" ht="28.5" customHeight="1">
      <c r="A37" s="17" t="s">
        <v>79</v>
      </c>
      <c r="B37" s="51"/>
      <c r="C37" s="54"/>
      <c r="D37" s="55">
        <v>437</v>
      </c>
      <c r="E37" s="55">
        <v>437</v>
      </c>
      <c r="F37" s="66">
        <f t="shared" si="2"/>
        <v>0</v>
      </c>
      <c r="G37" s="55">
        <v>300</v>
      </c>
      <c r="H37" s="56">
        <f t="shared" si="1"/>
        <v>137</v>
      </c>
      <c r="I37" s="68">
        <f t="shared" si="5"/>
        <v>45.666666666666664</v>
      </c>
      <c r="J37" s="34"/>
      <c r="K37" s="34"/>
      <c r="L37" s="34"/>
      <c r="M37" s="34"/>
      <c r="N37" s="29"/>
      <c r="O37" s="29"/>
    </row>
    <row r="38" spans="1:15" s="7" customFormat="1" ht="28.5" customHeight="1">
      <c r="A38" s="17" t="s">
        <v>55</v>
      </c>
      <c r="B38" s="51">
        <v>223</v>
      </c>
      <c r="C38" s="54"/>
      <c r="D38" s="55">
        <v>200</v>
      </c>
      <c r="E38" s="55">
        <v>399</v>
      </c>
      <c r="F38" s="66">
        <f t="shared" si="2"/>
        <v>0</v>
      </c>
      <c r="G38" s="55">
        <v>500</v>
      </c>
      <c r="H38" s="56">
        <f t="shared" si="1"/>
        <v>-101</v>
      </c>
      <c r="I38" s="68">
        <f t="shared" si="5"/>
        <v>-20.200000000000003</v>
      </c>
      <c r="J38" s="34"/>
      <c r="K38" s="34"/>
      <c r="L38" s="34"/>
      <c r="M38" s="34"/>
      <c r="N38" s="29"/>
      <c r="O38" s="29"/>
    </row>
    <row r="39" spans="1:15" s="7" customFormat="1" ht="28.5" customHeight="1">
      <c r="A39" s="61" t="s">
        <v>56</v>
      </c>
      <c r="B39" s="57">
        <v>300</v>
      </c>
      <c r="C39" s="60"/>
      <c r="D39" s="55">
        <v>2402</v>
      </c>
      <c r="E39" s="62">
        <v>4005</v>
      </c>
      <c r="F39" s="66">
        <f t="shared" si="2"/>
        <v>0</v>
      </c>
      <c r="G39" s="62">
        <v>12749</v>
      </c>
      <c r="H39" s="56">
        <f t="shared" si="1"/>
        <v>-8744</v>
      </c>
      <c r="I39" s="68">
        <f>H39/G39*100</f>
        <v>-68.58577143305358</v>
      </c>
      <c r="J39" s="34"/>
      <c r="K39" s="34"/>
      <c r="L39" s="34"/>
      <c r="M39" s="34"/>
      <c r="N39" s="29"/>
      <c r="O39" s="29"/>
    </row>
  </sheetData>
  <mergeCells count="9">
    <mergeCell ref="H3:I3"/>
    <mergeCell ref="A1:I1"/>
    <mergeCell ref="F3:F4"/>
    <mergeCell ref="G3:G4"/>
    <mergeCell ref="A3:A4"/>
    <mergeCell ref="B3:B4"/>
    <mergeCell ref="D3:D4"/>
    <mergeCell ref="E3:E4"/>
    <mergeCell ref="C3:C4"/>
  </mergeCells>
  <phoneticPr fontId="2" type="noConversion"/>
  <printOptions horizontalCentered="1"/>
  <pageMargins left="0.88" right="0.61" top="0.42" bottom="0.43307086614173229" header="0.31496062992125984" footer="0.31496062992125984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workbookViewId="0">
      <pane xSplit="1" ySplit="4" topLeftCell="B5" activePane="bottomRight" state="frozenSplit"/>
      <selection activeCell="F10" sqref="F10"/>
      <selection pane="topRight" activeCell="F10" sqref="F10"/>
      <selection pane="bottomLeft" activeCell="F10" sqref="F10"/>
      <selection pane="bottomRight" activeCell="S11" sqref="S11"/>
    </sheetView>
  </sheetViews>
  <sheetFormatPr defaultRowHeight="14.25"/>
  <cols>
    <col min="1" max="1" width="28.625" style="1" customWidth="1"/>
    <col min="2" max="2" width="6" style="1" customWidth="1"/>
    <col min="3" max="4" width="11.625" style="21" customWidth="1"/>
    <col min="5" max="5" width="12" style="19" customWidth="1"/>
    <col min="6" max="6" width="12.5" style="21" customWidth="1"/>
    <col min="7" max="7" width="10.375" style="21" customWidth="1"/>
    <col min="8" max="8" width="11.625" style="19" bestFit="1" customWidth="1"/>
    <col min="9" max="9" width="11.75" style="21" customWidth="1"/>
    <col min="10" max="10" width="10.625" style="42" customWidth="1"/>
    <col min="11" max="16384" width="9" style="1"/>
  </cols>
  <sheetData>
    <row r="1" spans="1:10" ht="24" customHeight="1">
      <c r="A1" s="87" t="s">
        <v>82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0.100000000000001" customHeight="1">
      <c r="A2" s="2"/>
      <c r="B2" s="2"/>
      <c r="I2" s="22" t="s">
        <v>16</v>
      </c>
    </row>
    <row r="3" spans="1:10" s="27" customFormat="1" ht="19.5" customHeight="1">
      <c r="A3" s="83" t="s">
        <v>0</v>
      </c>
      <c r="B3" s="83" t="s">
        <v>8</v>
      </c>
      <c r="C3" s="83" t="s">
        <v>12</v>
      </c>
      <c r="D3" s="83" t="s">
        <v>11</v>
      </c>
      <c r="E3" s="90" t="s">
        <v>6</v>
      </c>
      <c r="F3" s="83" t="s">
        <v>7</v>
      </c>
      <c r="G3" s="83" t="s">
        <v>13</v>
      </c>
      <c r="H3" s="90" t="s">
        <v>3</v>
      </c>
      <c r="I3" s="88" t="s">
        <v>4</v>
      </c>
      <c r="J3" s="89"/>
    </row>
    <row r="4" spans="1:10" s="27" customFormat="1" ht="19.5" customHeight="1">
      <c r="A4" s="84"/>
      <c r="B4" s="92"/>
      <c r="C4" s="84"/>
      <c r="D4" s="84"/>
      <c r="E4" s="91"/>
      <c r="F4" s="84"/>
      <c r="G4" s="84"/>
      <c r="H4" s="91"/>
      <c r="I4" s="3" t="s">
        <v>2</v>
      </c>
      <c r="J4" s="43" t="s">
        <v>5</v>
      </c>
    </row>
    <row r="5" spans="1:10" ht="17.25" customHeight="1">
      <c r="A5" s="9" t="s">
        <v>9</v>
      </c>
      <c r="B5" s="13">
        <v>500</v>
      </c>
      <c r="C5" s="48">
        <f>C6+C30</f>
        <v>0</v>
      </c>
      <c r="D5" s="48">
        <f>D6+D30</f>
        <v>3768</v>
      </c>
      <c r="E5" s="74">
        <f>E6+E30</f>
        <v>17376</v>
      </c>
      <c r="F5" s="74">
        <f>F6+F30</f>
        <v>33092</v>
      </c>
      <c r="G5" s="69">
        <f>IF(C5&lt;&gt;0,ROUND(F5/C5,4)*100,0)</f>
        <v>0</v>
      </c>
      <c r="H5" s="74">
        <f>H6+H30</f>
        <v>96200</v>
      </c>
      <c r="I5" s="23">
        <f t="shared" ref="I5:I30" si="0">F5-H5</f>
        <v>-63108</v>
      </c>
      <c r="J5" s="70">
        <f>I5/H5*100</f>
        <v>-65.600831600831597</v>
      </c>
    </row>
    <row r="6" spans="1:10" ht="17.25" customHeight="1">
      <c r="A6" s="15" t="s">
        <v>17</v>
      </c>
      <c r="B6" s="13">
        <v>600</v>
      </c>
      <c r="C6" s="71">
        <f>SUM(C7:C29)</f>
        <v>0</v>
      </c>
      <c r="D6" s="71">
        <f t="shared" ref="D6:F6" si="1">SUM(D7:D29)</f>
        <v>3748</v>
      </c>
      <c r="E6" s="71">
        <f t="shared" si="1"/>
        <v>10996</v>
      </c>
      <c r="F6" s="71">
        <f t="shared" si="1"/>
        <v>21983</v>
      </c>
      <c r="G6" s="72">
        <f>IF(C6&lt;&gt;0,ROUND(F6/C6,4)*100,0)</f>
        <v>0</v>
      </c>
      <c r="H6" s="35">
        <f>SUM(H7:H29)</f>
        <v>29373</v>
      </c>
      <c r="I6" s="71">
        <f t="shared" si="0"/>
        <v>-7390</v>
      </c>
      <c r="J6" s="73">
        <f>I6/H6*100</f>
        <v>-25.15915977258026</v>
      </c>
    </row>
    <row r="7" spans="1:10" ht="17.25" customHeight="1">
      <c r="A7" s="63" t="s">
        <v>59</v>
      </c>
      <c r="B7" s="13">
        <v>601</v>
      </c>
      <c r="C7" s="24"/>
      <c r="D7" s="24"/>
      <c r="E7" s="20">
        <v>268</v>
      </c>
      <c r="F7" s="20">
        <v>886</v>
      </c>
      <c r="G7" s="69">
        <f>IF(C7&lt;&gt;0,ROUND(F7/C7,4)*100,0)</f>
        <v>0</v>
      </c>
      <c r="H7" s="37">
        <v>887</v>
      </c>
      <c r="I7" s="23">
        <f t="shared" si="0"/>
        <v>-1</v>
      </c>
      <c r="J7" s="70">
        <f t="shared" ref="J7:J30" si="2">I7/H7*100</f>
        <v>-0.11273957158962795</v>
      </c>
    </row>
    <row r="8" spans="1:10" ht="17.25" customHeight="1">
      <c r="A8" s="64" t="s">
        <v>60</v>
      </c>
      <c r="B8" s="10">
        <v>602</v>
      </c>
      <c r="C8" s="25"/>
      <c r="D8" s="25"/>
      <c r="E8" s="20"/>
      <c r="F8" s="20"/>
      <c r="G8" s="69">
        <f t="shared" ref="G8:G30" si="3">IF(C8&lt;&gt;0,ROUND(F8/C8,4)*100,0)</f>
        <v>0</v>
      </c>
      <c r="H8" s="37"/>
      <c r="I8" s="23">
        <f t="shared" si="0"/>
        <v>0</v>
      </c>
      <c r="J8" s="70"/>
    </row>
    <row r="9" spans="1:10" ht="17.25" customHeight="1">
      <c r="A9" s="64" t="s">
        <v>61</v>
      </c>
      <c r="B9" s="10">
        <v>603</v>
      </c>
      <c r="C9" s="24"/>
      <c r="D9" s="26"/>
      <c r="E9" s="20"/>
      <c r="F9" s="49"/>
      <c r="G9" s="69">
        <f t="shared" si="3"/>
        <v>0</v>
      </c>
      <c r="H9" s="37"/>
      <c r="I9" s="23">
        <f t="shared" si="0"/>
        <v>0</v>
      </c>
      <c r="J9" s="70"/>
    </row>
    <row r="10" spans="1:10" ht="17.25" customHeight="1">
      <c r="A10" s="63" t="s">
        <v>62</v>
      </c>
      <c r="B10" s="10">
        <v>604</v>
      </c>
      <c r="C10" s="24"/>
      <c r="D10" s="24"/>
      <c r="E10" s="20">
        <v>101</v>
      </c>
      <c r="F10" s="20">
        <v>292</v>
      </c>
      <c r="G10" s="69">
        <f t="shared" si="3"/>
        <v>0</v>
      </c>
      <c r="H10" s="37">
        <v>571</v>
      </c>
      <c r="I10" s="23">
        <f t="shared" si="0"/>
        <v>-279</v>
      </c>
      <c r="J10" s="70">
        <f t="shared" si="2"/>
        <v>-48.861646234676009</v>
      </c>
    </row>
    <row r="11" spans="1:10" ht="17.25" customHeight="1">
      <c r="A11" s="63" t="s">
        <v>63</v>
      </c>
      <c r="B11" s="10">
        <v>605</v>
      </c>
      <c r="C11" s="24"/>
      <c r="D11" s="24">
        <v>448</v>
      </c>
      <c r="E11" s="20">
        <v>581</v>
      </c>
      <c r="F11" s="20">
        <v>1384</v>
      </c>
      <c r="G11" s="69">
        <f t="shared" si="3"/>
        <v>0</v>
      </c>
      <c r="H11" s="37">
        <v>1619</v>
      </c>
      <c r="I11" s="23">
        <f t="shared" si="0"/>
        <v>-235</v>
      </c>
      <c r="J11" s="70">
        <f t="shared" si="2"/>
        <v>-14.515132798023473</v>
      </c>
    </row>
    <row r="12" spans="1:10" ht="17.25" customHeight="1">
      <c r="A12" s="63" t="s">
        <v>64</v>
      </c>
      <c r="B12" s="10">
        <v>606</v>
      </c>
      <c r="C12" s="24"/>
      <c r="D12" s="24">
        <v>56</v>
      </c>
      <c r="E12" s="20">
        <v>57</v>
      </c>
      <c r="F12" s="20">
        <v>59</v>
      </c>
      <c r="G12" s="69">
        <f t="shared" si="3"/>
        <v>0</v>
      </c>
      <c r="H12" s="37">
        <v>6</v>
      </c>
      <c r="I12" s="23">
        <f t="shared" si="0"/>
        <v>53</v>
      </c>
      <c r="J12" s="70">
        <f t="shared" si="2"/>
        <v>883.33333333333337</v>
      </c>
    </row>
    <row r="13" spans="1:10" ht="17.25" customHeight="1">
      <c r="A13" s="64" t="s">
        <v>65</v>
      </c>
      <c r="B13" s="10">
        <v>607</v>
      </c>
      <c r="C13" s="24"/>
      <c r="D13" s="24"/>
      <c r="E13" s="20">
        <v>12</v>
      </c>
      <c r="F13" s="49">
        <v>33</v>
      </c>
      <c r="G13" s="69">
        <f t="shared" si="3"/>
        <v>0</v>
      </c>
      <c r="H13" s="37">
        <v>97</v>
      </c>
      <c r="I13" s="23">
        <f t="shared" si="0"/>
        <v>-64</v>
      </c>
      <c r="J13" s="70">
        <f t="shared" si="2"/>
        <v>-65.979381443298962</v>
      </c>
    </row>
    <row r="14" spans="1:10" ht="17.25" customHeight="1">
      <c r="A14" s="63" t="s">
        <v>66</v>
      </c>
      <c r="B14" s="10">
        <v>608</v>
      </c>
      <c r="C14" s="24"/>
      <c r="D14" s="24">
        <v>47</v>
      </c>
      <c r="E14" s="20">
        <v>148</v>
      </c>
      <c r="F14" s="49">
        <v>584</v>
      </c>
      <c r="G14" s="69">
        <f t="shared" si="3"/>
        <v>0</v>
      </c>
      <c r="H14" s="37">
        <v>645</v>
      </c>
      <c r="I14" s="23">
        <f t="shared" si="0"/>
        <v>-61</v>
      </c>
      <c r="J14" s="70">
        <f t="shared" si="2"/>
        <v>-9.4573643410852704</v>
      </c>
    </row>
    <row r="15" spans="1:10" ht="17.25" customHeight="1">
      <c r="A15" s="64" t="s">
        <v>67</v>
      </c>
      <c r="B15" s="10">
        <v>609</v>
      </c>
      <c r="C15" s="24"/>
      <c r="D15" s="24"/>
      <c r="E15" s="20">
        <v>110</v>
      </c>
      <c r="F15" s="20">
        <v>267</v>
      </c>
      <c r="G15" s="69">
        <f t="shared" si="3"/>
        <v>0</v>
      </c>
      <c r="H15" s="37">
        <v>214</v>
      </c>
      <c r="I15" s="23">
        <f t="shared" si="0"/>
        <v>53</v>
      </c>
      <c r="J15" s="70">
        <f t="shared" si="2"/>
        <v>24.766355140186917</v>
      </c>
    </row>
    <row r="16" spans="1:10" ht="17.25" customHeight="1">
      <c r="A16" s="64" t="s">
        <v>68</v>
      </c>
      <c r="B16" s="10">
        <v>610</v>
      </c>
      <c r="C16" s="24"/>
      <c r="D16" s="24">
        <v>16</v>
      </c>
      <c r="E16" s="20">
        <v>16</v>
      </c>
      <c r="F16" s="20">
        <v>16</v>
      </c>
      <c r="G16" s="69">
        <f t="shared" si="3"/>
        <v>0</v>
      </c>
      <c r="H16" s="37">
        <v>284</v>
      </c>
      <c r="I16" s="23">
        <f t="shared" si="0"/>
        <v>-268</v>
      </c>
      <c r="J16" s="70">
        <f t="shared" si="2"/>
        <v>-94.366197183098592</v>
      </c>
    </row>
    <row r="17" spans="1:10" ht="17.25" customHeight="1">
      <c r="A17" s="63" t="s">
        <v>69</v>
      </c>
      <c r="B17" s="10">
        <v>611</v>
      </c>
      <c r="C17" s="24"/>
      <c r="D17" s="24">
        <v>54</v>
      </c>
      <c r="E17" s="77">
        <v>-4400</v>
      </c>
      <c r="F17" s="20">
        <v>3224</v>
      </c>
      <c r="G17" s="69">
        <f t="shared" si="3"/>
        <v>0</v>
      </c>
      <c r="H17" s="37">
        <v>17355</v>
      </c>
      <c r="I17" s="23">
        <f t="shared" si="0"/>
        <v>-14131</v>
      </c>
      <c r="J17" s="70">
        <f t="shared" si="2"/>
        <v>-81.423220973782776</v>
      </c>
    </row>
    <row r="18" spans="1:10" ht="17.25" customHeight="1">
      <c r="A18" s="63" t="s">
        <v>70</v>
      </c>
      <c r="B18" s="10">
        <v>612</v>
      </c>
      <c r="C18" s="24"/>
      <c r="D18" s="24">
        <v>25</v>
      </c>
      <c r="E18" s="20">
        <v>132</v>
      </c>
      <c r="F18" s="49">
        <v>425</v>
      </c>
      <c r="G18" s="69">
        <f t="shared" si="3"/>
        <v>0</v>
      </c>
      <c r="H18" s="37">
        <v>411</v>
      </c>
      <c r="I18" s="23">
        <f t="shared" si="0"/>
        <v>14</v>
      </c>
      <c r="J18" s="70">
        <f t="shared" si="2"/>
        <v>3.4063260340632602</v>
      </c>
    </row>
    <row r="19" spans="1:10" ht="17.25" customHeight="1">
      <c r="A19" s="64" t="s">
        <v>71</v>
      </c>
      <c r="B19" s="10">
        <v>613</v>
      </c>
      <c r="C19" s="24"/>
      <c r="D19" s="24"/>
      <c r="E19" s="20"/>
      <c r="F19" s="20"/>
      <c r="G19" s="69">
        <f t="shared" si="3"/>
        <v>0</v>
      </c>
      <c r="H19" s="37">
        <v>5</v>
      </c>
      <c r="I19" s="23">
        <f t="shared" si="0"/>
        <v>-5</v>
      </c>
      <c r="J19" s="70"/>
    </row>
    <row r="20" spans="1:10" ht="17.25" customHeight="1">
      <c r="A20" s="65" t="s">
        <v>58</v>
      </c>
      <c r="B20" s="10">
        <v>614</v>
      </c>
      <c r="C20" s="24"/>
      <c r="D20" s="24">
        <v>2450</v>
      </c>
      <c r="E20" s="20">
        <v>224</v>
      </c>
      <c r="F20" s="20">
        <v>933</v>
      </c>
      <c r="G20" s="69">
        <f t="shared" si="3"/>
        <v>0</v>
      </c>
      <c r="H20" s="37">
        <v>7011</v>
      </c>
      <c r="I20" s="23">
        <f t="shared" si="0"/>
        <v>-6078</v>
      </c>
      <c r="J20" s="70">
        <f t="shared" si="2"/>
        <v>-86.6923406076166</v>
      </c>
    </row>
    <row r="21" spans="1:10" ht="17.25" customHeight="1">
      <c r="A21" s="65" t="s">
        <v>72</v>
      </c>
      <c r="B21" s="10">
        <v>615</v>
      </c>
      <c r="C21" s="24"/>
      <c r="D21" s="24">
        <v>270</v>
      </c>
      <c r="E21" s="20">
        <v>157</v>
      </c>
      <c r="F21" s="20">
        <v>157</v>
      </c>
      <c r="G21" s="69">
        <f t="shared" si="3"/>
        <v>0</v>
      </c>
      <c r="H21" s="37"/>
      <c r="I21" s="23">
        <f t="shared" si="0"/>
        <v>157</v>
      </c>
      <c r="J21" s="70"/>
    </row>
    <row r="22" spans="1:10" ht="17.25" customHeight="1">
      <c r="A22" s="65" t="s">
        <v>73</v>
      </c>
      <c r="B22" s="10">
        <v>616</v>
      </c>
      <c r="C22" s="24"/>
      <c r="D22" s="24"/>
      <c r="E22" s="20"/>
      <c r="F22" s="20"/>
      <c r="G22" s="69">
        <f t="shared" si="3"/>
        <v>0</v>
      </c>
      <c r="H22" s="37"/>
      <c r="I22" s="23">
        <f t="shared" si="0"/>
        <v>0</v>
      </c>
      <c r="J22" s="70"/>
    </row>
    <row r="23" spans="1:10" ht="17.25" customHeight="1">
      <c r="A23" s="65" t="s">
        <v>74</v>
      </c>
      <c r="B23" s="10">
        <v>617</v>
      </c>
      <c r="C23" s="24"/>
      <c r="D23" s="24"/>
      <c r="E23" s="20"/>
      <c r="F23" s="20"/>
      <c r="G23" s="69">
        <f t="shared" si="3"/>
        <v>0</v>
      </c>
      <c r="H23" s="37"/>
      <c r="I23" s="23">
        <f t="shared" si="0"/>
        <v>0</v>
      </c>
      <c r="J23" s="70"/>
    </row>
    <row r="24" spans="1:10" ht="17.25" customHeight="1">
      <c r="A24" s="65" t="s">
        <v>75</v>
      </c>
      <c r="B24" s="10">
        <v>618</v>
      </c>
      <c r="C24" s="24"/>
      <c r="D24" s="24"/>
      <c r="E24" s="20">
        <v>19</v>
      </c>
      <c r="F24" s="20">
        <v>54</v>
      </c>
      <c r="G24" s="69">
        <f t="shared" si="3"/>
        <v>0</v>
      </c>
      <c r="H24" s="37">
        <v>66</v>
      </c>
      <c r="I24" s="23">
        <f t="shared" si="0"/>
        <v>-12</v>
      </c>
      <c r="J24" s="70">
        <f t="shared" si="2"/>
        <v>-18.181818181818183</v>
      </c>
    </row>
    <row r="25" spans="1:10" ht="17.25" customHeight="1">
      <c r="A25" s="65" t="s">
        <v>14</v>
      </c>
      <c r="B25" s="10">
        <v>619</v>
      </c>
      <c r="C25" s="24"/>
      <c r="D25" s="24"/>
      <c r="E25" s="20">
        <v>71</v>
      </c>
      <c r="F25" s="20">
        <v>169</v>
      </c>
      <c r="G25" s="69">
        <f t="shared" si="3"/>
        <v>0</v>
      </c>
      <c r="H25" s="37">
        <v>194</v>
      </c>
      <c r="I25" s="23">
        <f t="shared" si="0"/>
        <v>-25</v>
      </c>
      <c r="J25" s="70">
        <f t="shared" si="2"/>
        <v>-12.886597938144329</v>
      </c>
    </row>
    <row r="26" spans="1:10" ht="17.25" customHeight="1">
      <c r="A26" s="65" t="s">
        <v>76</v>
      </c>
      <c r="B26" s="10">
        <v>621</v>
      </c>
      <c r="C26" s="24"/>
      <c r="D26" s="24"/>
      <c r="E26" s="20"/>
      <c r="F26" s="20"/>
      <c r="G26" s="69"/>
      <c r="H26" s="37">
        <v>8</v>
      </c>
      <c r="I26" s="23"/>
      <c r="J26" s="70"/>
    </row>
    <row r="27" spans="1:10" ht="17.25" customHeight="1">
      <c r="A27" s="65" t="s">
        <v>15</v>
      </c>
      <c r="B27" s="10"/>
      <c r="C27" s="24"/>
      <c r="D27" s="24">
        <v>382</v>
      </c>
      <c r="E27" s="20"/>
      <c r="F27" s="20"/>
      <c r="G27" s="69"/>
      <c r="H27" s="37"/>
      <c r="I27" s="23"/>
      <c r="J27" s="70"/>
    </row>
    <row r="28" spans="1:10" ht="17.25" customHeight="1">
      <c r="A28" s="65" t="s">
        <v>83</v>
      </c>
      <c r="B28" s="10"/>
      <c r="C28" s="24"/>
      <c r="D28" s="24"/>
      <c r="E28" s="20">
        <v>11500</v>
      </c>
      <c r="F28" s="20">
        <v>11500</v>
      </c>
      <c r="G28" s="69"/>
      <c r="H28" s="37"/>
      <c r="I28" s="23"/>
      <c r="J28" s="70"/>
    </row>
    <row r="29" spans="1:10" ht="17.25" customHeight="1">
      <c r="A29" s="65" t="s">
        <v>84</v>
      </c>
      <c r="B29" s="10"/>
      <c r="C29" s="24"/>
      <c r="D29" s="24"/>
      <c r="E29" s="20">
        <v>2000</v>
      </c>
      <c r="F29" s="20">
        <v>2000</v>
      </c>
      <c r="G29" s="69"/>
      <c r="H29" s="37"/>
      <c r="I29" s="23"/>
      <c r="J29" s="70"/>
    </row>
    <row r="30" spans="1:10" ht="17.25" customHeight="1">
      <c r="A30" s="14" t="s">
        <v>10</v>
      </c>
      <c r="B30" s="10">
        <v>700</v>
      </c>
      <c r="C30" s="23"/>
      <c r="D30" s="23">
        <v>20</v>
      </c>
      <c r="E30" s="20">
        <v>6380</v>
      </c>
      <c r="F30" s="23">
        <v>11109</v>
      </c>
      <c r="G30" s="69">
        <f t="shared" si="3"/>
        <v>0</v>
      </c>
      <c r="H30" s="75">
        <v>66827</v>
      </c>
      <c r="I30" s="23">
        <f t="shared" si="0"/>
        <v>-55718</v>
      </c>
      <c r="J30" s="70">
        <f t="shared" si="2"/>
        <v>-83.376479566642232</v>
      </c>
    </row>
    <row r="31" spans="1:10">
      <c r="A31" s="8"/>
      <c r="B31" s="8"/>
      <c r="F31" s="19"/>
    </row>
    <row r="32" spans="1:10">
      <c r="A32" s="8"/>
      <c r="B32" s="8"/>
      <c r="F32" s="19"/>
    </row>
    <row r="33" spans="1:6">
      <c r="A33" s="8"/>
      <c r="B33" s="8"/>
      <c r="F33" s="19"/>
    </row>
    <row r="34" spans="1:6">
      <c r="A34" s="8"/>
      <c r="B34" s="8"/>
      <c r="F34" s="19"/>
    </row>
    <row r="35" spans="1:6">
      <c r="A35" s="8"/>
      <c r="B35" s="8"/>
      <c r="F35" s="19"/>
    </row>
    <row r="36" spans="1:6">
      <c r="A36" s="8"/>
      <c r="B36" s="8"/>
    </row>
    <row r="37" spans="1:6">
      <c r="A37" s="8"/>
      <c r="B37" s="8"/>
    </row>
    <row r="38" spans="1:6">
      <c r="A38" s="8"/>
      <c r="B38" s="8"/>
    </row>
    <row r="39" spans="1:6">
      <c r="A39" s="8"/>
      <c r="B39" s="8"/>
    </row>
    <row r="40" spans="1:6">
      <c r="A40" s="8"/>
      <c r="B40" s="8"/>
    </row>
    <row r="41" spans="1:6">
      <c r="A41" s="8"/>
      <c r="B41" s="8"/>
    </row>
    <row r="42" spans="1:6">
      <c r="A42" s="8"/>
      <c r="B42" s="8"/>
    </row>
    <row r="43" spans="1:6">
      <c r="A43" s="8"/>
      <c r="B43" s="8"/>
    </row>
    <row r="44" spans="1:6">
      <c r="A44" s="8"/>
      <c r="B44" s="8"/>
    </row>
    <row r="45" spans="1:6">
      <c r="A45" s="8"/>
      <c r="B45" s="8"/>
    </row>
    <row r="46" spans="1:6">
      <c r="A46" s="8"/>
      <c r="B46" s="8"/>
    </row>
    <row r="47" spans="1:6">
      <c r="A47" s="8"/>
      <c r="B47" s="8"/>
    </row>
    <row r="48" spans="1:6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pans="1:2">
      <c r="A55" s="8"/>
      <c r="B55" s="8"/>
    </row>
    <row r="56" spans="1:2">
      <c r="A56" s="8"/>
      <c r="B56" s="8"/>
    </row>
    <row r="57" spans="1:2">
      <c r="A57" s="8"/>
      <c r="B57" s="8"/>
    </row>
    <row r="58" spans="1:2">
      <c r="A58" s="8"/>
      <c r="B58" s="8"/>
    </row>
    <row r="59" spans="1:2">
      <c r="A59" s="8"/>
      <c r="B59" s="8"/>
    </row>
    <row r="60" spans="1:2">
      <c r="A60" s="8"/>
      <c r="B60" s="8"/>
    </row>
    <row r="61" spans="1:2">
      <c r="A61" s="8"/>
      <c r="B61" s="8"/>
    </row>
    <row r="62" spans="1:2">
      <c r="A62" s="8"/>
      <c r="B62" s="8"/>
    </row>
    <row r="63" spans="1:2">
      <c r="A63" s="8"/>
      <c r="B63" s="8"/>
    </row>
    <row r="64" spans="1:2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  <row r="115" spans="1:2">
      <c r="A115" s="8"/>
      <c r="B115" s="8"/>
    </row>
    <row r="116" spans="1:2">
      <c r="A116" s="8"/>
      <c r="B116" s="8"/>
    </row>
    <row r="117" spans="1:2">
      <c r="A117" s="8"/>
      <c r="B117" s="8"/>
    </row>
    <row r="118" spans="1:2">
      <c r="A118" s="8"/>
      <c r="B118" s="8"/>
    </row>
    <row r="119" spans="1:2">
      <c r="A119" s="8"/>
      <c r="B119" s="8"/>
    </row>
    <row r="120" spans="1:2">
      <c r="A120" s="8"/>
      <c r="B120" s="8"/>
    </row>
    <row r="121" spans="1:2">
      <c r="A121" s="8"/>
      <c r="B121" s="8"/>
    </row>
    <row r="122" spans="1:2">
      <c r="A122" s="8"/>
      <c r="B122" s="8"/>
    </row>
    <row r="123" spans="1:2">
      <c r="A123" s="8"/>
      <c r="B123" s="8"/>
    </row>
    <row r="124" spans="1:2">
      <c r="A124" s="8"/>
      <c r="B124" s="8"/>
    </row>
    <row r="125" spans="1:2">
      <c r="A125" s="8"/>
      <c r="B125" s="8"/>
    </row>
    <row r="126" spans="1:2">
      <c r="A126" s="8"/>
      <c r="B126" s="8"/>
    </row>
    <row r="127" spans="1:2">
      <c r="A127" s="8"/>
      <c r="B127" s="8"/>
    </row>
    <row r="128" spans="1:2">
      <c r="A128" s="8"/>
      <c r="B128" s="8"/>
    </row>
    <row r="129" spans="1:2">
      <c r="A129" s="8"/>
      <c r="B129" s="8"/>
    </row>
    <row r="130" spans="1:2">
      <c r="A130" s="8"/>
      <c r="B130" s="8"/>
    </row>
    <row r="131" spans="1:2">
      <c r="A131" s="8"/>
      <c r="B131" s="8"/>
    </row>
    <row r="132" spans="1:2">
      <c r="A132" s="8"/>
      <c r="B132" s="8"/>
    </row>
    <row r="133" spans="1:2">
      <c r="A133" s="8"/>
      <c r="B133" s="8"/>
    </row>
    <row r="134" spans="1:2">
      <c r="A134" s="8"/>
      <c r="B134" s="8"/>
    </row>
    <row r="135" spans="1:2">
      <c r="A135" s="8"/>
      <c r="B135" s="8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>
      <c r="A141" s="8"/>
      <c r="B141" s="8"/>
    </row>
    <row r="142" spans="1:2">
      <c r="A142" s="8"/>
      <c r="B142" s="8"/>
    </row>
    <row r="143" spans="1:2">
      <c r="A143" s="8"/>
      <c r="B143" s="8"/>
    </row>
    <row r="144" spans="1:2">
      <c r="A144" s="8"/>
      <c r="B144" s="8"/>
    </row>
    <row r="145" spans="1:2">
      <c r="A145" s="8"/>
      <c r="B145" s="8"/>
    </row>
    <row r="146" spans="1:2">
      <c r="A146" s="8"/>
      <c r="B146" s="8"/>
    </row>
    <row r="147" spans="1:2">
      <c r="A147" s="8"/>
      <c r="B147" s="8"/>
    </row>
    <row r="148" spans="1:2">
      <c r="A148" s="8"/>
      <c r="B148" s="8"/>
    </row>
    <row r="149" spans="1:2">
      <c r="A149" s="8"/>
      <c r="B149" s="8"/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8"/>
      <c r="B166" s="8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3" spans="1:2">
      <c r="A183" s="8"/>
      <c r="B183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192" spans="1:2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  <row r="196" spans="1:2">
      <c r="A196" s="8"/>
      <c r="B196" s="8"/>
    </row>
    <row r="197" spans="1:2">
      <c r="A197" s="8"/>
      <c r="B197" s="8"/>
    </row>
    <row r="198" spans="1:2">
      <c r="A198" s="8"/>
      <c r="B198" s="8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  <row r="214" spans="1:2">
      <c r="A214" s="8"/>
      <c r="B214" s="8"/>
    </row>
    <row r="215" spans="1:2">
      <c r="A215" s="8"/>
      <c r="B215" s="8"/>
    </row>
    <row r="216" spans="1:2">
      <c r="A216" s="8"/>
      <c r="B216" s="8"/>
    </row>
    <row r="217" spans="1:2">
      <c r="A217" s="8"/>
      <c r="B217" s="8"/>
    </row>
    <row r="218" spans="1:2">
      <c r="A218" s="8"/>
      <c r="B218" s="8"/>
    </row>
    <row r="219" spans="1:2">
      <c r="A219" s="8"/>
      <c r="B219" s="8"/>
    </row>
    <row r="220" spans="1:2">
      <c r="A220" s="8"/>
      <c r="B220" s="8"/>
    </row>
    <row r="221" spans="1:2">
      <c r="A221" s="8"/>
      <c r="B221" s="8"/>
    </row>
  </sheetData>
  <mergeCells count="10">
    <mergeCell ref="A1:J1"/>
    <mergeCell ref="I3:J3"/>
    <mergeCell ref="G3:G4"/>
    <mergeCell ref="H3:H4"/>
    <mergeCell ref="A3:A4"/>
    <mergeCell ref="C3:C4"/>
    <mergeCell ref="D3:D4"/>
    <mergeCell ref="E3:E4"/>
    <mergeCell ref="F3:F4"/>
    <mergeCell ref="B3:B4"/>
  </mergeCells>
  <phoneticPr fontId="2" type="noConversion"/>
  <pageMargins left="0.78740157480314965" right="0.27559055118110237" top="0.31496062992125984" bottom="0.22" header="0.31496062992125984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2020-04-13T07:14:35Z</cp:lastPrinted>
  <dcterms:created xsi:type="dcterms:W3CDTF">2001-07-03T09:54:14Z</dcterms:created>
  <dcterms:modified xsi:type="dcterms:W3CDTF">2020-04-13T07:18:39Z</dcterms:modified>
</cp:coreProperties>
</file>