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45" windowHeight="633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[0]!Module.Prix_SMC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J24" i="2"/>
  <c r="J9"/>
  <c r="I26" l="1"/>
  <c r="I27"/>
  <c r="I28"/>
  <c r="I29"/>
  <c r="I30"/>
  <c r="G26"/>
  <c r="G27"/>
  <c r="G28"/>
  <c r="G29"/>
  <c r="G30"/>
  <c r="H38" i="1"/>
  <c r="H6" i="2" l="1"/>
  <c r="D6"/>
  <c r="E6"/>
  <c r="F6"/>
  <c r="C6"/>
  <c r="G26" i="1"/>
  <c r="G25" s="1"/>
  <c r="E7"/>
  <c r="D7"/>
  <c r="C7"/>
  <c r="G7"/>
  <c r="J30" i="2"/>
  <c r="H35" i="1" l="1"/>
  <c r="I35" s="1"/>
  <c r="I36"/>
  <c r="H37"/>
  <c r="I37" s="1"/>
  <c r="I38"/>
  <c r="F24"/>
  <c r="H22"/>
  <c r="I22" s="1"/>
  <c r="H23"/>
  <c r="I23" s="1"/>
  <c r="H24"/>
  <c r="D26"/>
  <c r="D25" s="1"/>
  <c r="E26"/>
  <c r="E25" s="1"/>
  <c r="C26"/>
  <c r="C25" s="1"/>
  <c r="F38" l="1"/>
  <c r="H28"/>
  <c r="H29"/>
  <c r="H30"/>
  <c r="H31"/>
  <c r="H32"/>
  <c r="H33"/>
  <c r="I33" s="1"/>
  <c r="H34"/>
  <c r="H39"/>
  <c r="I39" s="1"/>
  <c r="F26"/>
  <c r="F27"/>
  <c r="F28"/>
  <c r="F29"/>
  <c r="F30"/>
  <c r="F31"/>
  <c r="F32"/>
  <c r="F33"/>
  <c r="F34"/>
  <c r="F35"/>
  <c r="F37"/>
  <c r="F39"/>
  <c r="G6"/>
  <c r="G5" s="1"/>
  <c r="H27"/>
  <c r="I27" s="1"/>
  <c r="H26"/>
  <c r="I26" s="1"/>
  <c r="H25"/>
  <c r="I25" s="1"/>
  <c r="D6"/>
  <c r="D5" s="1"/>
  <c r="F25"/>
  <c r="F23"/>
  <c r="F22"/>
  <c r="H21"/>
  <c r="I21" s="1"/>
  <c r="F21"/>
  <c r="H20"/>
  <c r="F20"/>
  <c r="H19"/>
  <c r="I19" s="1"/>
  <c r="F19"/>
  <c r="H18"/>
  <c r="I18"/>
  <c r="F18"/>
  <c r="H17"/>
  <c r="I17" s="1"/>
  <c r="F17"/>
  <c r="H16"/>
  <c r="I16" s="1"/>
  <c r="F16"/>
  <c r="H15"/>
  <c r="I15" s="1"/>
  <c r="F15"/>
  <c r="H14"/>
  <c r="I14" s="1"/>
  <c r="F14"/>
  <c r="H13"/>
  <c r="F13"/>
  <c r="H12"/>
  <c r="I12" s="1"/>
  <c r="F12"/>
  <c r="H11"/>
  <c r="F11"/>
  <c r="H10"/>
  <c r="I10" s="1"/>
  <c r="F10"/>
  <c r="H9"/>
  <c r="I9" s="1"/>
  <c r="F9"/>
  <c r="H8"/>
  <c r="I8" s="1"/>
  <c r="F8"/>
  <c r="E6"/>
  <c r="F7"/>
  <c r="E5" i="2"/>
  <c r="I22"/>
  <c r="I24"/>
  <c r="I19"/>
  <c r="J19" s="1"/>
  <c r="I17"/>
  <c r="J17" s="1"/>
  <c r="I9"/>
  <c r="I21"/>
  <c r="J21" s="1"/>
  <c r="I16"/>
  <c r="J16" s="1"/>
  <c r="I7"/>
  <c r="J7" s="1"/>
  <c r="I10"/>
  <c r="J10" s="1"/>
  <c r="I11"/>
  <c r="J11" s="1"/>
  <c r="I12"/>
  <c r="J12" s="1"/>
  <c r="I13"/>
  <c r="J13" s="1"/>
  <c r="I14"/>
  <c r="J14" s="1"/>
  <c r="I15"/>
  <c r="J15" s="1"/>
  <c r="I18"/>
  <c r="J18" s="1"/>
  <c r="I20"/>
  <c r="J20" s="1"/>
  <c r="I23"/>
  <c r="I6"/>
  <c r="J6" s="1"/>
  <c r="D5"/>
  <c r="G6"/>
  <c r="I25"/>
  <c r="J25" s="1"/>
  <c r="G21"/>
  <c r="G22"/>
  <c r="G23"/>
  <c r="G24"/>
  <c r="G25"/>
  <c r="I8"/>
  <c r="G8"/>
  <c r="G9"/>
  <c r="G10"/>
  <c r="G11"/>
  <c r="G12"/>
  <c r="G13"/>
  <c r="G14"/>
  <c r="G15"/>
  <c r="G16"/>
  <c r="G17"/>
  <c r="G18"/>
  <c r="G19"/>
  <c r="G20"/>
  <c r="F5"/>
  <c r="G5" s="1"/>
  <c r="H5"/>
  <c r="G7"/>
  <c r="C6" i="1"/>
  <c r="C5" i="2"/>
  <c r="H7" i="1"/>
  <c r="I7" s="1"/>
  <c r="C5"/>
  <c r="I5" i="2" l="1"/>
  <c r="J5" s="1"/>
  <c r="H6" i="1"/>
  <c r="I6" s="1"/>
  <c r="F6"/>
  <c r="E5"/>
  <c r="H5" l="1"/>
  <c r="I5" s="1"/>
  <c r="F5"/>
</calcChain>
</file>

<file path=xl/sharedStrings.xml><?xml version="1.0" encoding="utf-8"?>
<sst xmlns="http://schemas.openxmlformats.org/spreadsheetml/2006/main" count="86" uniqueCount="85">
  <si>
    <t>预算科目</t>
  </si>
  <si>
    <t>占预算％</t>
  </si>
  <si>
    <t>绝对数</t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</si>
  <si>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</si>
  <si>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</si>
  <si>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</si>
  <si>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本月支出数</t>
    <phoneticPr fontId="2" type="noConversion"/>
  </si>
  <si>
    <t>累计支出数</t>
    <phoneticPr fontId="2" type="noConversion"/>
  </si>
  <si>
    <t>代码</t>
    <phoneticPr fontId="2" type="noConversion"/>
  </si>
  <si>
    <t>地方财政支出</t>
    <phoneticPr fontId="2" type="noConversion"/>
  </si>
  <si>
    <t>二、政府性基金支出合计</t>
    <phoneticPr fontId="2" type="noConversion"/>
  </si>
  <si>
    <t>上级追加数</t>
    <phoneticPr fontId="2" type="noConversion"/>
  </si>
  <si>
    <t>年初预算数</t>
    <phoneticPr fontId="2" type="noConversion"/>
  </si>
  <si>
    <t>占预算％</t>
    <phoneticPr fontId="2" type="noConversion"/>
  </si>
  <si>
    <t xml:space="preserve">  住房保障支出</t>
  </si>
  <si>
    <t xml:space="preserve">  其他支出</t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</si>
  <si>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</si>
  <si>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一、公共财政预算支出合计</t>
    </r>
    <phoneticPr fontId="2" type="noConversion"/>
  </si>
  <si>
    <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  <phoneticPr fontId="2" type="noConversion"/>
  </si>
  <si>
    <t>预算科目</t>
    <phoneticPr fontId="2" type="noConversion"/>
  </si>
  <si>
    <t>代码</t>
    <phoneticPr fontId="2" type="noConversion"/>
  </si>
  <si>
    <t>预算数</t>
    <phoneticPr fontId="2" type="noConversion"/>
  </si>
  <si>
    <t>本月收入数</t>
    <phoneticPr fontId="2" type="noConversion"/>
  </si>
  <si>
    <t>累计收入数</t>
    <phoneticPr fontId="2" type="noConversion"/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</si>
  <si>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</si>
  <si>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</si>
  <si>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</si>
  <si>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地方财政收入合计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</si>
  <si>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一、公共财政预算收入合计</t>
    </r>
    <phoneticPr fontId="2" type="noConversion"/>
  </si>
  <si>
    <r>
      <t>1</t>
    </r>
    <r>
      <rPr>
        <b/>
        <sz val="12"/>
        <rFont val="宋体"/>
        <family val="3"/>
        <charset val="134"/>
      </rPr>
      <t>、税收收入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</si>
  <si>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</si>
  <si>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营业税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</si>
  <si>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</si>
  <si>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</si>
  <si>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</si>
  <si>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</si>
  <si>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</si>
  <si>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</si>
  <si>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</si>
  <si>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</si>
  <si>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</si>
  <si>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</si>
  <si>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</si>
  <si>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  <phoneticPr fontId="2" type="noConversion"/>
  </si>
  <si>
    <t>2、非税收入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</si>
  <si>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</si>
  <si>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教育费附加收入</t>
    </r>
    <phoneticPr fontId="2" type="noConversion"/>
  </si>
  <si>
    <t xml:space="preserve">     残疾人就业保障金收入</t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</si>
  <si>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教育资金收入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</si>
  <si>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农田水利建设资金收入</t>
    </r>
    <phoneticPr fontId="2" type="noConversion"/>
  </si>
  <si>
    <t xml:space="preserve">      其他专项收入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</si>
  <si>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</si>
  <si>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</si>
  <si>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</si>
  <si>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</si>
  <si>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  <phoneticPr fontId="2" type="noConversion"/>
  </si>
  <si>
    <t>二、政府性基金收入合计</t>
    <phoneticPr fontId="2" type="noConversion"/>
  </si>
  <si>
    <t xml:space="preserve">  环境保护税</t>
    <phoneticPr fontId="2" type="noConversion"/>
  </si>
  <si>
    <t xml:space="preserve">  资源勘探信息等支出</t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</si>
  <si>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一般公共服务支出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</si>
  <si>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</si>
  <si>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</si>
  <si>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公共安全支出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</si>
  <si>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教育支出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</si>
  <si>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科学技术支出</t>
    </r>
    <phoneticPr fontId="2" type="noConversion"/>
  </si>
  <si>
    <t xml:space="preserve">  文化旅游体育与传媒支出</t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</si>
  <si>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社会保障和就业支出</t>
    </r>
    <phoneticPr fontId="2" type="noConversion"/>
  </si>
  <si>
    <t xml:space="preserve">  卫生健康支出</t>
    <phoneticPr fontId="2" type="noConversion"/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</si>
  <si>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</si>
  <si>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城乡社区支出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</si>
  <si>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农林水支出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</si>
  <si>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  <phoneticPr fontId="2" type="noConversion"/>
  </si>
  <si>
    <t xml:space="preserve">  商业服务业等支出</t>
    <phoneticPr fontId="2" type="noConversion"/>
  </si>
  <si>
    <t xml:space="preserve">  金融支出</t>
    <phoneticPr fontId="2" type="noConversion"/>
  </si>
  <si>
    <t xml:space="preserve">  援助其他地区支出</t>
    <phoneticPr fontId="2" type="noConversion"/>
  </si>
  <si>
    <t xml:space="preserve">  自然资源海洋气象等支出</t>
    <phoneticPr fontId="2" type="noConversion"/>
  </si>
  <si>
    <t xml:space="preserve">  粮油物资储备支出</t>
    <phoneticPr fontId="2" type="noConversion"/>
  </si>
  <si>
    <t xml:space="preserve">  灾害防治及应急管理支出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</si>
  <si>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  <phoneticPr fontId="2" type="noConversion"/>
  </si>
  <si>
    <t xml:space="preserve">  其他税收收入</t>
    <phoneticPr fontId="2" type="noConversion"/>
  </si>
  <si>
    <t xml:space="preserve">  政府住房基金收入</t>
    <phoneticPr fontId="2" type="noConversion"/>
  </si>
  <si>
    <t xml:space="preserve">  捐赠收入</t>
    <phoneticPr fontId="2" type="noConversion"/>
  </si>
  <si>
    <t>楚雄开发区二0一九年十二月地方财政收入分项目执行情况表</t>
    <phoneticPr fontId="2" type="noConversion"/>
  </si>
  <si>
    <t>开发区二0一九年十二月地方财政支出分项目执行情况表</t>
    <phoneticPr fontId="2" type="noConversion"/>
  </si>
  <si>
    <t xml:space="preserve">  债务付息支出</t>
    <phoneticPr fontId="2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</si>
</sst>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80" formatCode="0.0_ "/>
    <numFmt numFmtId="182" formatCode="#,##0_ "/>
    <numFmt numFmtId="184" formatCode="0_);[Red]\(0\)"/>
    <numFmt numFmtId="185" formatCode="#,##0_);[Red]\(#,##0\)"/>
    <numFmt numFmtId="186" formatCode="#,##0.0_);[Red]\(#,##0.0\)"/>
    <numFmt numFmtId="187" formatCode="0.00_ 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$#,##0.00;\(\$#,##0.00\)"/>
    <numFmt numFmtId="193" formatCode="\$#,##0;\(\$#,##0\)"/>
    <numFmt numFmtId="194" formatCode="#,##0;\(#,##0\)"/>
    <numFmt numFmtId="195" formatCode="yy\.mm\.dd"/>
    <numFmt numFmtId="196" formatCode="#,##0.0_);\(#,##0.0\)"/>
    <numFmt numFmtId="197" formatCode="&quot;$&quot;\ #,##0_-;[Red]&quot;$&quot;\ #,##0\-"/>
    <numFmt numFmtId="198" formatCode="&quot;$&quot;\ #,##0.00_-;[Red]&quot;$&quot;\ #,##0.00\-"/>
    <numFmt numFmtId="199" formatCode="_-&quot;$&quot;\ * #,##0_-;_-&quot;$&quot;\ * #,##0\-;_-&quot;$&quot;\ * &quot;-&quot;_-;_-@_-"/>
    <numFmt numFmtId="200" formatCode="_-&quot;$&quot;\ * #,##0.00_-;_-&quot;$&quot;\ * #,##0.00\-;_-&quot;$&quot;\ * &quot;-&quot;??_-;_-@_-"/>
    <numFmt numFmtId="201" formatCode="0_ ;[Red]\-0\ "/>
  </numFmts>
  <fonts count="6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Times New Roman"/>
      <family val="1"/>
    </font>
    <font>
      <b/>
      <sz val="12"/>
      <name val="黑体"/>
      <family val="3"/>
      <charset val="134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5" fillId="0" borderId="0"/>
    <xf numFmtId="0" fontId="18" fillId="0" borderId="0"/>
    <xf numFmtId="0" fontId="19" fillId="0" borderId="0"/>
    <xf numFmtId="49" fontId="20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5" fillId="0" borderId="0"/>
    <xf numFmtId="0" fontId="18" fillId="0" borderId="0"/>
    <xf numFmtId="0" fontId="5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>
      <protection locked="0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0" borderId="0">
      <alignment horizontal="center" wrapText="1"/>
      <protection locked="0"/>
    </xf>
    <xf numFmtId="176" fontId="20" fillId="0" borderId="0" applyFont="0" applyFill="0" applyBorder="0" applyAlignment="0" applyProtection="0"/>
    <xf numFmtId="194" fontId="13" fillId="0" borderId="0"/>
    <xf numFmtId="177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2" fontId="13" fillId="0" borderId="0"/>
    <xf numFmtId="15" fontId="27" fillId="0" borderId="0"/>
    <xf numFmtId="193" fontId="13" fillId="0" borderId="0"/>
    <xf numFmtId="38" fontId="28" fillId="28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29" borderId="3" applyNumberFormat="0" applyBorder="0" applyAlignment="0" applyProtection="0"/>
    <xf numFmtId="196" fontId="30" fillId="30" borderId="0"/>
    <xf numFmtId="196" fontId="31" fillId="31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13" fillId="0" borderId="0"/>
    <xf numFmtId="37" fontId="32" fillId="0" borderId="0"/>
    <xf numFmtId="197" fontId="20" fillId="0" borderId="0"/>
    <xf numFmtId="0" fontId="18" fillId="0" borderId="0"/>
    <xf numFmtId="14" fontId="2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20" fillId="0" borderId="0" applyFont="0" applyFill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6" fillId="0" borderId="4">
      <alignment horizontal="center"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3" fillId="33" borderId="5">
      <protection locked="0"/>
    </xf>
    <xf numFmtId="0" fontId="34" fillId="0" borderId="0"/>
    <xf numFmtId="0" fontId="33" fillId="33" borderId="5">
      <protection locked="0"/>
    </xf>
    <xf numFmtId="0" fontId="33" fillId="33" borderId="5">
      <protection locked="0"/>
    </xf>
    <xf numFmtId="9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42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3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>
      <alignment vertical="center"/>
    </xf>
    <xf numFmtId="0" fontId="49" fillId="35" borderId="12" applyNumberFormat="0" applyAlignment="0" applyProtection="0">
      <alignment vertical="center"/>
    </xf>
    <xf numFmtId="0" fontId="50" fillId="36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10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7" fillId="0" borderId="0"/>
    <xf numFmtId="41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195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55" fillId="44" borderId="0" applyNumberFormat="0" applyBorder="0" applyAlignment="0" applyProtection="0">
      <alignment vertical="center"/>
    </xf>
    <xf numFmtId="0" fontId="56" fillId="35" borderId="15" applyNumberFormat="0" applyAlignment="0" applyProtection="0">
      <alignment vertical="center"/>
    </xf>
    <xf numFmtId="0" fontId="57" fillId="7" borderId="12" applyNumberFormat="0" applyAlignment="0" applyProtection="0">
      <alignment vertical="center"/>
    </xf>
    <xf numFmtId="1" fontId="20" fillId="0" borderId="10" applyFill="0" applyProtection="0">
      <alignment horizontal="center"/>
    </xf>
    <xf numFmtId="0" fontId="18" fillId="0" borderId="0"/>
    <xf numFmtId="0" fontId="27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45" borderId="16" applyNumberFormat="0" applyFont="0" applyAlignment="0" applyProtection="0">
      <alignment vertical="center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46" borderId="3" xfId="0" applyNumberFormat="1" applyFont="1" applyFill="1" applyBorder="1" applyAlignment="1" applyProtection="1">
      <alignment horizontal="left" vertical="center"/>
    </xf>
    <xf numFmtId="0" fontId="3" fillId="46" borderId="3" xfId="0" applyNumberFormat="1" applyFont="1" applyFill="1" applyBorder="1" applyAlignment="1" applyProtection="1">
      <alignment horizontal="center" vertical="center"/>
    </xf>
    <xf numFmtId="0" fontId="12" fillId="46" borderId="3" xfId="0" applyNumberFormat="1" applyFont="1" applyFill="1" applyBorder="1" applyAlignment="1" applyProtection="1">
      <alignment vertical="center" wrapText="1"/>
    </xf>
    <xf numFmtId="0" fontId="13" fillId="46" borderId="3" xfId="0" applyNumberFormat="1" applyFont="1" applyFill="1" applyBorder="1" applyAlignment="1" applyProtection="1">
      <alignment vertical="center" wrapText="1"/>
    </xf>
    <xf numFmtId="0" fontId="3" fillId="46" borderId="17" xfId="0" applyNumberFormat="1" applyFont="1" applyFill="1" applyBorder="1" applyAlignment="1" applyProtection="1">
      <alignment horizontal="center" vertical="center"/>
    </xf>
    <xf numFmtId="0" fontId="11" fillId="46" borderId="3" xfId="0" applyNumberFormat="1" applyFont="1" applyFill="1" applyBorder="1" applyAlignment="1" applyProtection="1">
      <alignment horizontal="left" vertical="center" wrapText="1"/>
    </xf>
    <xf numFmtId="0" fontId="3" fillId="47" borderId="3" xfId="0" applyNumberFormat="1" applyFont="1" applyFill="1" applyBorder="1" applyAlignment="1" applyProtection="1">
      <alignment horizontal="left" vertical="center"/>
    </xf>
    <xf numFmtId="0" fontId="10" fillId="46" borderId="3" xfId="0" applyNumberFormat="1" applyFont="1" applyFill="1" applyBorder="1" applyAlignment="1" applyProtection="1">
      <alignment horizontal="left" vertical="center" wrapText="1"/>
    </xf>
    <xf numFmtId="0" fontId="10" fillId="46" borderId="3" xfId="0" applyNumberFormat="1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18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84" fontId="7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184" fontId="4" fillId="0" borderId="0" xfId="0" applyNumberFormat="1" applyFont="1" applyAlignment="1" applyProtection="1">
      <alignment horizontal="right"/>
      <protection locked="0"/>
    </xf>
    <xf numFmtId="185" fontId="7" fillId="0" borderId="0" xfId="0" applyNumberFormat="1" applyFont="1" applyAlignment="1" applyProtection="1">
      <alignment horizontal="right"/>
      <protection locked="0"/>
    </xf>
    <xf numFmtId="185" fontId="8" fillId="0" borderId="0" xfId="0" applyNumberFormat="1" applyFont="1" applyFill="1" applyBorder="1" applyAlignment="1" applyProtection="1">
      <alignment horizontal="right"/>
      <protection locked="0"/>
    </xf>
    <xf numFmtId="185" fontId="7" fillId="0" borderId="0" xfId="0" applyNumberFormat="1" applyFont="1" applyBorder="1" applyAlignment="1" applyProtection="1">
      <alignment horizontal="right"/>
      <protection locked="0"/>
    </xf>
    <xf numFmtId="185" fontId="6" fillId="0" borderId="0" xfId="0" applyNumberFormat="1" applyFont="1" applyAlignment="1" applyProtection="1">
      <alignment horizontal="right"/>
      <protection locked="0"/>
    </xf>
    <xf numFmtId="185" fontId="3" fillId="0" borderId="3" xfId="128" applyNumberFormat="1" applyFont="1" applyBorder="1" applyAlignment="1" applyProtection="1">
      <alignment horizontal="right"/>
    </xf>
    <xf numFmtId="185" fontId="4" fillId="0" borderId="0" xfId="0" applyNumberFormat="1" applyFont="1" applyAlignment="1" applyProtection="1">
      <alignment horizontal="right"/>
      <protection locked="0"/>
    </xf>
    <xf numFmtId="185" fontId="5" fillId="0" borderId="3" xfId="128" applyNumberFormat="1" applyFont="1" applyBorder="1" applyAlignment="1" applyProtection="1">
      <alignment horizontal="right"/>
      <protection locked="0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7" fontId="8" fillId="0" borderId="0" xfId="0" applyNumberFormat="1" applyFont="1" applyFill="1" applyBorder="1" applyAlignment="1" applyProtection="1">
      <alignment horizontal="right"/>
      <protection locked="0"/>
    </xf>
    <xf numFmtId="187" fontId="7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Alignment="1" applyProtection="1">
      <alignment horizontal="right"/>
      <protection locked="0"/>
    </xf>
    <xf numFmtId="187" fontId="4" fillId="0" borderId="3" xfId="0" applyNumberFormat="1" applyFont="1" applyBorder="1" applyAlignment="1" applyProtection="1">
      <alignment horizontal="center" vertical="distributed"/>
      <protection locked="0"/>
    </xf>
    <xf numFmtId="185" fontId="6" fillId="0" borderId="0" xfId="0" applyNumberFormat="1" applyFont="1" applyAlignment="1" applyProtection="1">
      <alignment horizontal="center"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82" fontId="4" fillId="0" borderId="3" xfId="0" applyNumberFormat="1" applyFont="1" applyBorder="1" applyAlignment="1" applyProtection="1">
      <alignment horizontal="center" vertical="center" wrapText="1"/>
      <protection locked="0"/>
    </xf>
    <xf numFmtId="0" fontId="58" fillId="46" borderId="3" xfId="0" applyNumberFormat="1" applyFont="1" applyFill="1" applyBorder="1" applyAlignment="1" applyProtection="1">
      <alignment horizontal="left" vertical="center"/>
    </xf>
    <xf numFmtId="0" fontId="59" fillId="46" borderId="3" xfId="0" applyNumberFormat="1" applyFont="1" applyFill="1" applyBorder="1" applyAlignment="1" applyProtection="1">
      <alignment horizontal="center" vertical="center"/>
    </xf>
    <xf numFmtId="185" fontId="59" fillId="0" borderId="3" xfId="128" applyNumberFormat="1" applyFont="1" applyBorder="1" applyAlignment="1" applyProtection="1">
      <alignment horizontal="right"/>
    </xf>
    <xf numFmtId="182" fontId="59" fillId="0" borderId="3" xfId="128" applyNumberFormat="1" applyFont="1" applyBorder="1" applyAlignment="1" applyProtection="1">
      <alignment horizontal="right"/>
    </xf>
    <xf numFmtId="185" fontId="59" fillId="46" borderId="3" xfId="0" applyNumberFormat="1" applyFont="1" applyFill="1" applyBorder="1" applyAlignment="1" applyProtection="1">
      <alignment horizontal="right" vertical="center"/>
    </xf>
    <xf numFmtId="185" fontId="60" fillId="0" borderId="3" xfId="128" applyNumberFormat="1" applyFont="1" applyBorder="1" applyAlignment="1" applyProtection="1">
      <alignment horizontal="right"/>
      <protection locked="0"/>
    </xf>
    <xf numFmtId="182" fontId="60" fillId="0" borderId="3" xfId="128" applyNumberFormat="1" applyFont="1" applyBorder="1" applyAlignment="1" applyProtection="1">
      <alignment horizontal="right"/>
    </xf>
    <xf numFmtId="0" fontId="59" fillId="46" borderId="3" xfId="0" applyNumberFormat="1" applyFont="1" applyFill="1" applyBorder="1" applyAlignment="1" applyProtection="1">
      <alignment horizontal="center" vertical="center" wrapText="1"/>
    </xf>
    <xf numFmtId="182" fontId="60" fillId="0" borderId="3" xfId="128" applyNumberFormat="1" applyFont="1" applyBorder="1" applyAlignment="1" applyProtection="1">
      <alignment horizontal="right"/>
      <protection locked="0"/>
    </xf>
    <xf numFmtId="185" fontId="60" fillId="0" borderId="3" xfId="128" applyNumberFormat="1" applyFont="1" applyBorder="1" applyAlignment="1" applyProtection="1">
      <alignment horizontal="right"/>
    </xf>
    <xf numFmtId="185" fontId="59" fillId="46" borderId="6" xfId="0" applyNumberFormat="1" applyFont="1" applyFill="1" applyBorder="1" applyAlignment="1" applyProtection="1">
      <alignment horizontal="right" vertical="center"/>
    </xf>
    <xf numFmtId="0" fontId="61" fillId="46" borderId="3" xfId="0" applyNumberFormat="1" applyFont="1" applyFill="1" applyBorder="1" applyAlignment="1" applyProtection="1">
      <alignment vertical="center" wrapText="1"/>
    </xf>
    <xf numFmtId="185" fontId="60" fillId="0" borderId="6" xfId="0" applyNumberFormat="1" applyFont="1" applyBorder="1" applyAlignment="1" applyProtection="1">
      <alignment horizontal="right" vertical="center"/>
      <protection locked="0"/>
    </xf>
    <xf numFmtId="0" fontId="16" fillId="48" borderId="3" xfId="0" applyNumberFormat="1" applyFont="1" applyFill="1" applyBorder="1" applyAlignment="1" applyProtection="1">
      <alignment horizontal="left" vertical="center"/>
    </xf>
    <xf numFmtId="0" fontId="10" fillId="48" borderId="3" xfId="0" applyNumberFormat="1" applyFont="1" applyFill="1" applyBorder="1" applyAlignment="1" applyProtection="1">
      <alignment horizontal="left" vertical="center"/>
    </xf>
    <xf numFmtId="0" fontId="10" fillId="48" borderId="18" xfId="0" applyNumberFormat="1" applyFont="1" applyFill="1" applyBorder="1" applyAlignment="1" applyProtection="1">
      <alignment horizontal="left" vertical="center"/>
    </xf>
    <xf numFmtId="186" fontId="60" fillId="0" borderId="3" xfId="95" applyNumberFormat="1" applyFont="1" applyFill="1" applyBorder="1" applyAlignment="1" applyProtection="1">
      <alignment horizontal="right" vertical="center"/>
      <protection locked="0"/>
    </xf>
    <xf numFmtId="180" fontId="59" fillId="0" borderId="3" xfId="128" applyNumberFormat="1" applyFont="1" applyBorder="1" applyAlignment="1" applyProtection="1">
      <alignment horizontal="right"/>
    </xf>
    <xf numFmtId="180" fontId="60" fillId="0" borderId="3" xfId="128" applyNumberFormat="1" applyFont="1" applyBorder="1" applyAlignment="1" applyProtection="1">
      <alignment horizontal="right"/>
    </xf>
    <xf numFmtId="186" fontId="5" fillId="0" borderId="3" xfId="95" applyNumberFormat="1" applyFont="1" applyFill="1" applyBorder="1" applyAlignment="1" applyProtection="1">
      <alignment horizontal="center" vertical="center"/>
      <protection locked="0"/>
    </xf>
    <xf numFmtId="180" fontId="5" fillId="0" borderId="3" xfId="95" applyNumberFormat="1" applyFont="1" applyBorder="1" applyAlignment="1" applyProtection="1">
      <alignment horizontal="right"/>
    </xf>
    <xf numFmtId="201" fontId="5" fillId="0" borderId="3" xfId="128" applyNumberFormat="1" applyFont="1" applyBorder="1" applyAlignment="1" applyProtection="1">
      <alignment horizontal="right"/>
      <protection locked="0"/>
    </xf>
    <xf numFmtId="201" fontId="5" fillId="0" borderId="3" xfId="128" applyNumberFormat="1" applyFont="1" applyBorder="1" applyAlignment="1" applyProtection="1">
      <alignment horizontal="right"/>
    </xf>
    <xf numFmtId="201" fontId="0" fillId="0" borderId="6" xfId="0" applyNumberFormat="1" applyBorder="1" applyAlignment="1" applyProtection="1">
      <alignment horizontal="right" vertical="center" wrapText="1"/>
    </xf>
    <xf numFmtId="185" fontId="4" fillId="0" borderId="18" xfId="0" applyNumberFormat="1" applyFont="1" applyBorder="1" applyAlignment="1" applyProtection="1">
      <alignment horizontal="center" vertical="center" wrapText="1"/>
      <protection locked="0"/>
    </xf>
    <xf numFmtId="185" fontId="4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5" fontId="4" fillId="0" borderId="17" xfId="0" applyNumberFormat="1" applyFont="1" applyBorder="1" applyAlignment="1" applyProtection="1">
      <alignment horizontal="center" vertical="distributed"/>
      <protection locked="0"/>
    </xf>
    <xf numFmtId="185" fontId="4" fillId="0" borderId="6" xfId="0" applyNumberFormat="1" applyFont="1" applyBorder="1" applyAlignment="1" applyProtection="1">
      <alignment horizontal="center" vertical="distributed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distributed"/>
      <protection locked="0"/>
    </xf>
    <xf numFmtId="0" fontId="4" fillId="0" borderId="6" xfId="0" applyFont="1" applyBorder="1" applyAlignment="1" applyProtection="1">
      <alignment horizontal="center" vertical="distributed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distributed"/>
      <protection locked="0"/>
    </xf>
    <xf numFmtId="0" fontId="4" fillId="0" borderId="19" xfId="0" applyFont="1" applyBorder="1" applyAlignment="1" applyProtection="1">
      <alignment horizontal="center" vertical="distributed"/>
      <protection locked="0"/>
    </xf>
    <xf numFmtId="184" fontId="4" fillId="0" borderId="17" xfId="0" applyNumberFormat="1" applyFont="1" applyBorder="1" applyAlignment="1" applyProtection="1">
      <alignment horizontal="center" vertical="center" wrapText="1"/>
      <protection locked="0"/>
    </xf>
    <xf numFmtId="184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&#10;NA_x000d_&#10;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百分比" xfId="95" builtinId="5"/>
    <cellStyle name="捠壿 [0.00]_Region Orders (2)" xfId="96"/>
    <cellStyle name="捠壿_Region Orders (2)" xfId="97"/>
    <cellStyle name="编号" xfId="98"/>
    <cellStyle name="标题" xfId="99" builtinId="15" customBuiltin="1"/>
    <cellStyle name="标题 1" xfId="100" builtinId="16" customBuiltin="1"/>
    <cellStyle name="标题 2" xfId="101" builtinId="17" customBuiltin="1"/>
    <cellStyle name="标题 3" xfId="102" builtinId="18" customBuiltin="1"/>
    <cellStyle name="标题 4" xfId="103" builtinId="19" customBuiltin="1"/>
    <cellStyle name="标题1" xfId="104"/>
    <cellStyle name="表标题" xfId="105"/>
    <cellStyle name="部门" xfId="106"/>
    <cellStyle name="差" xfId="107" builtinId="27" customBuiltin="1"/>
    <cellStyle name="差_Book1" xfId="108"/>
    <cellStyle name="常规" xfId="0" builtinId="0"/>
    <cellStyle name="常规 5 2" xfId="109"/>
    <cellStyle name="超级链接" xfId="110"/>
    <cellStyle name="分级显示行_1_Book1" xfId="111"/>
    <cellStyle name="分级显示列_1_Book1" xfId="112"/>
    <cellStyle name="好" xfId="113" builtinId="26" customBuiltin="1"/>
    <cellStyle name="好_Book1" xfId="114"/>
    <cellStyle name="后继超级链接" xfId="115"/>
    <cellStyle name="汇总" xfId="116" builtinId="25" customBuiltin="1"/>
    <cellStyle name="计算" xfId="117" builtinId="22" customBuiltin="1"/>
    <cellStyle name="检查单元格" xfId="118" builtinId="23" customBuiltin="1"/>
    <cellStyle name="解释性文本" xfId="119" builtinId="53" customBuiltin="1"/>
    <cellStyle name="借出原因" xfId="120"/>
    <cellStyle name="警告文本" xfId="121" builtinId="11" customBuiltin="1"/>
    <cellStyle name="链接单元格" xfId="122" builtinId="24" customBuiltin="1"/>
    <cellStyle name="普通_97-917" xfId="123"/>
    <cellStyle name="千分位[0]_laroux" xfId="124"/>
    <cellStyle name="千分位_97-917" xfId="125"/>
    <cellStyle name="千位[0]_ 方正PC" xfId="126"/>
    <cellStyle name="千位_ 方正PC" xfId="127"/>
    <cellStyle name="千位分隔" xfId="128" builtinId="3"/>
    <cellStyle name="强调 1" xfId="129"/>
    <cellStyle name="强调 2" xfId="130"/>
    <cellStyle name="强调 3" xfId="131"/>
    <cellStyle name="强调文字颜色 1" xfId="132" builtinId="29" customBuiltin="1"/>
    <cellStyle name="强调文字颜色 2" xfId="133" builtinId="33" customBuiltin="1"/>
    <cellStyle name="强调文字颜色 3" xfId="134" builtinId="37" customBuiltin="1"/>
    <cellStyle name="强调文字颜色 4" xfId="135" builtinId="41" customBuiltin="1"/>
    <cellStyle name="强调文字颜色 5" xfId="136" builtinId="45" customBuiltin="1"/>
    <cellStyle name="强调文字颜色 6" xfId="137" builtinId="49" customBuiltin="1"/>
    <cellStyle name="日期" xfId="138"/>
    <cellStyle name="商品名称" xfId="139"/>
    <cellStyle name="适中" xfId="140" builtinId="28" customBuiltin="1"/>
    <cellStyle name="输出" xfId="141" builtinId="21" customBuiltin="1"/>
    <cellStyle name="输入" xfId="142" builtinId="20" customBuiltin="1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" xfId="14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Zeros="0" zoomScaleSheetLayoutView="7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S12" sqref="S12"/>
    </sheetView>
  </sheetViews>
  <sheetFormatPr defaultRowHeight="14.25"/>
  <cols>
    <col min="1" max="1" width="30.625" style="4" customWidth="1"/>
    <col min="2" max="2" width="9.125" style="4" customWidth="1"/>
    <col min="3" max="3" width="12" style="26" customWidth="1"/>
    <col min="4" max="4" width="10.5" style="26" customWidth="1"/>
    <col min="5" max="5" width="11.375" style="26" customWidth="1"/>
    <col min="6" max="6" width="10.125" style="26" customWidth="1"/>
    <col min="7" max="7" width="11.625" style="26" customWidth="1"/>
    <col min="8" max="8" width="11.25" style="34" customWidth="1"/>
    <col min="9" max="9" width="10.75" style="36" customWidth="1"/>
    <col min="10" max="12" width="9" style="26"/>
    <col min="13" max="14" width="9" style="23"/>
    <col min="15" max="16384" width="9" style="4"/>
  </cols>
  <sheetData>
    <row r="1" spans="1:14" ht="25.5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</row>
    <row r="2" spans="1:14" ht="25.5" customHeight="1">
      <c r="A2" s="5"/>
      <c r="B2" s="6"/>
      <c r="C2" s="27"/>
      <c r="D2" s="27"/>
      <c r="E2" s="27"/>
      <c r="F2" s="27"/>
      <c r="G2" s="28"/>
      <c r="H2" s="33" t="s">
        <v>18</v>
      </c>
      <c r="I2" s="35"/>
    </row>
    <row r="3" spans="1:14" s="41" customFormat="1" ht="15" customHeight="1">
      <c r="A3" s="72" t="s">
        <v>19</v>
      </c>
      <c r="B3" s="74" t="s">
        <v>20</v>
      </c>
      <c r="C3" s="70" t="s">
        <v>21</v>
      </c>
      <c r="D3" s="70" t="s">
        <v>22</v>
      </c>
      <c r="E3" s="70" t="s">
        <v>23</v>
      </c>
      <c r="F3" s="70" t="s">
        <v>1</v>
      </c>
      <c r="G3" s="70" t="s">
        <v>24</v>
      </c>
      <c r="H3" s="67" t="s">
        <v>25</v>
      </c>
      <c r="I3" s="68"/>
      <c r="J3" s="39"/>
      <c r="K3" s="39"/>
      <c r="L3" s="39"/>
      <c r="M3" s="40"/>
      <c r="N3" s="40"/>
    </row>
    <row r="4" spans="1:14" s="41" customFormat="1" ht="15" customHeight="1">
      <c r="A4" s="73"/>
      <c r="B4" s="75"/>
      <c r="C4" s="71"/>
      <c r="D4" s="71"/>
      <c r="E4" s="71"/>
      <c r="F4" s="71"/>
      <c r="G4" s="71"/>
      <c r="H4" s="42" t="s">
        <v>2</v>
      </c>
      <c r="I4" s="38" t="s">
        <v>26</v>
      </c>
      <c r="J4" s="39"/>
      <c r="K4" s="39"/>
      <c r="L4" s="39"/>
      <c r="M4" s="40"/>
      <c r="N4" s="40"/>
    </row>
    <row r="5" spans="1:14" s="18" customFormat="1" ht="21.75" customHeight="1">
      <c r="A5" s="43" t="s">
        <v>27</v>
      </c>
      <c r="B5" s="44">
        <v>100</v>
      </c>
      <c r="C5" s="45">
        <f>C6+C39</f>
        <v>106539</v>
      </c>
      <c r="D5" s="45">
        <f>D6+D39</f>
        <v>3802</v>
      </c>
      <c r="E5" s="45">
        <f>E6+E39</f>
        <v>120742</v>
      </c>
      <c r="F5" s="59">
        <f>IF(C5&lt;&gt;0,ROUND(E5/C5,4)*100,0)</f>
        <v>113.33</v>
      </c>
      <c r="G5" s="45">
        <f>G6+G39</f>
        <v>119239</v>
      </c>
      <c r="H5" s="46">
        <f>E5-G5</f>
        <v>1503</v>
      </c>
      <c r="I5" s="60">
        <f t="shared" ref="I5:I10" si="0">H5/G5*100</f>
        <v>1.2604936304397052</v>
      </c>
      <c r="J5" s="31"/>
      <c r="K5" s="31"/>
      <c r="L5" s="31"/>
      <c r="M5" s="25"/>
      <c r="N5" s="25"/>
    </row>
    <row r="6" spans="1:14" s="18" customFormat="1" ht="21.75" customHeight="1">
      <c r="A6" s="15" t="s">
        <v>28</v>
      </c>
      <c r="B6" s="44">
        <v>200</v>
      </c>
      <c r="C6" s="45">
        <f>C7+C25</f>
        <v>76539</v>
      </c>
      <c r="D6" s="45">
        <f>D7+D25</f>
        <v>3802</v>
      </c>
      <c r="E6" s="45">
        <f>E7+E25</f>
        <v>73842</v>
      </c>
      <c r="F6" s="59">
        <f>IF(C6&lt;&gt;0,ROUND(E6/C6,4)*100,0)</f>
        <v>96.48</v>
      </c>
      <c r="G6" s="45">
        <f>G7+G25</f>
        <v>72206</v>
      </c>
      <c r="H6" s="46">
        <f t="shared" ref="H6:H39" si="1">E6-G6</f>
        <v>1636</v>
      </c>
      <c r="I6" s="60">
        <f t="shared" si="0"/>
        <v>2.2657396892225021</v>
      </c>
      <c r="J6" s="31"/>
      <c r="K6" s="31"/>
      <c r="L6" s="31"/>
      <c r="M6" s="25"/>
      <c r="N6" s="25"/>
    </row>
    <row r="7" spans="1:14" s="18" customFormat="1" ht="21.75" customHeight="1">
      <c r="A7" s="15" t="s">
        <v>29</v>
      </c>
      <c r="B7" s="44"/>
      <c r="C7" s="45">
        <f>SUM(C8:C24)</f>
        <v>55888</v>
      </c>
      <c r="D7" s="45">
        <f>SUM(D8:D24)</f>
        <v>3510</v>
      </c>
      <c r="E7" s="45">
        <f>SUM(E8:E24)</f>
        <v>49166</v>
      </c>
      <c r="F7" s="59">
        <f>IF(C7&lt;&gt;0,ROUND(E7/C7,4)*100,0)</f>
        <v>87.97</v>
      </c>
      <c r="G7" s="45">
        <f>SUM(G8:G24)</f>
        <v>51630</v>
      </c>
      <c r="H7" s="46">
        <f t="shared" si="1"/>
        <v>-2464</v>
      </c>
      <c r="I7" s="60">
        <f t="shared" si="0"/>
        <v>-4.7724191361611465</v>
      </c>
      <c r="J7" s="31"/>
      <c r="K7" s="31"/>
      <c r="L7" s="31"/>
      <c r="M7" s="25"/>
      <c r="N7" s="25"/>
    </row>
    <row r="8" spans="1:14" s="7" customFormat="1" ht="21.75" customHeight="1">
      <c r="A8" s="17" t="s">
        <v>30</v>
      </c>
      <c r="B8" s="44">
        <v>201</v>
      </c>
      <c r="C8" s="47">
        <v>22150</v>
      </c>
      <c r="D8" s="48">
        <v>1574</v>
      </c>
      <c r="E8" s="48">
        <v>20269</v>
      </c>
      <c r="F8" s="59">
        <f>IF(C8&lt;&gt;0,ROUND(E8/C8,4)*100,0)</f>
        <v>91.51</v>
      </c>
      <c r="G8" s="48">
        <v>20723</v>
      </c>
      <c r="H8" s="49">
        <f t="shared" si="1"/>
        <v>-454</v>
      </c>
      <c r="I8" s="61">
        <f t="shared" si="0"/>
        <v>-2.1908024899869711</v>
      </c>
      <c r="J8" s="29"/>
      <c r="K8" s="29"/>
      <c r="L8" s="29"/>
      <c r="M8" s="24"/>
      <c r="N8" s="24"/>
    </row>
    <row r="9" spans="1:14" s="7" customFormat="1" ht="21.75" customHeight="1">
      <c r="A9" s="17" t="s">
        <v>31</v>
      </c>
      <c r="B9" s="44">
        <v>202</v>
      </c>
      <c r="C9" s="47">
        <v>50</v>
      </c>
      <c r="D9" s="48">
        <v>0</v>
      </c>
      <c r="E9" s="48"/>
      <c r="F9" s="59">
        <f t="shared" ref="F9:F39" si="2">IF(C9&lt;&gt;0,ROUND(E9/C9,4)*100,0)</f>
        <v>0</v>
      </c>
      <c r="G9" s="48">
        <v>96</v>
      </c>
      <c r="H9" s="49">
        <f t="shared" si="1"/>
        <v>-96</v>
      </c>
      <c r="I9" s="61">
        <f t="shared" si="0"/>
        <v>-100</v>
      </c>
      <c r="J9" s="29"/>
      <c r="K9" s="29"/>
      <c r="L9" s="29"/>
      <c r="M9" s="24"/>
      <c r="N9" s="24"/>
    </row>
    <row r="10" spans="1:14" s="7" customFormat="1" ht="21.75" customHeight="1">
      <c r="A10" s="17" t="s">
        <v>32</v>
      </c>
      <c r="B10" s="44">
        <v>203</v>
      </c>
      <c r="C10" s="47">
        <v>2070</v>
      </c>
      <c r="D10" s="48">
        <v>6</v>
      </c>
      <c r="E10" s="48">
        <v>1312</v>
      </c>
      <c r="F10" s="59">
        <f t="shared" si="2"/>
        <v>63.38</v>
      </c>
      <c r="G10" s="48">
        <v>1854</v>
      </c>
      <c r="H10" s="49">
        <f t="shared" si="1"/>
        <v>-542</v>
      </c>
      <c r="I10" s="61">
        <f t="shared" si="0"/>
        <v>-29.234088457389429</v>
      </c>
      <c r="J10" s="29"/>
      <c r="K10" s="29"/>
      <c r="L10" s="29"/>
      <c r="M10" s="24"/>
      <c r="N10" s="24"/>
    </row>
    <row r="11" spans="1:14" s="7" customFormat="1" ht="21.75" customHeight="1">
      <c r="A11" s="17" t="s">
        <v>33</v>
      </c>
      <c r="B11" s="44">
        <v>204</v>
      </c>
      <c r="C11" s="47"/>
      <c r="D11" s="48">
        <v>0</v>
      </c>
      <c r="E11" s="48"/>
      <c r="F11" s="59">
        <f t="shared" si="2"/>
        <v>0</v>
      </c>
      <c r="G11" s="48"/>
      <c r="H11" s="49">
        <f t="shared" si="1"/>
        <v>0</v>
      </c>
      <c r="I11" s="61"/>
      <c r="J11" s="29"/>
      <c r="K11" s="29"/>
      <c r="L11" s="29"/>
      <c r="M11" s="24"/>
      <c r="N11" s="24"/>
    </row>
    <row r="12" spans="1:14" s="7" customFormat="1" ht="21.75" customHeight="1">
      <c r="A12" s="17" t="s">
        <v>34</v>
      </c>
      <c r="B12" s="44">
        <v>205</v>
      </c>
      <c r="C12" s="47">
        <v>1318</v>
      </c>
      <c r="D12" s="48">
        <v>60</v>
      </c>
      <c r="E12" s="48">
        <v>1491</v>
      </c>
      <c r="F12" s="59">
        <f t="shared" si="2"/>
        <v>113.13</v>
      </c>
      <c r="G12" s="48">
        <v>1212</v>
      </c>
      <c r="H12" s="49">
        <f t="shared" si="1"/>
        <v>279</v>
      </c>
      <c r="I12" s="61">
        <f>H12/G12*100</f>
        <v>23.019801980198022</v>
      </c>
      <c r="J12" s="29"/>
      <c r="K12" s="29"/>
      <c r="L12" s="29"/>
      <c r="M12" s="24"/>
      <c r="N12" s="24"/>
    </row>
    <row r="13" spans="1:14" s="7" customFormat="1" ht="21.75" customHeight="1">
      <c r="A13" s="17" t="s">
        <v>35</v>
      </c>
      <c r="B13" s="44">
        <v>206</v>
      </c>
      <c r="C13" s="47">
        <v>18</v>
      </c>
      <c r="D13" s="48">
        <v>2</v>
      </c>
      <c r="E13" s="48">
        <v>22</v>
      </c>
      <c r="F13" s="59">
        <f t="shared" si="2"/>
        <v>122.22</v>
      </c>
      <c r="G13" s="48">
        <v>17</v>
      </c>
      <c r="H13" s="49">
        <f t="shared" si="1"/>
        <v>5</v>
      </c>
      <c r="I13" s="61"/>
      <c r="J13" s="29"/>
      <c r="K13" s="29"/>
      <c r="L13" s="29"/>
      <c r="M13" s="24"/>
      <c r="N13" s="24"/>
    </row>
    <row r="14" spans="1:14" s="7" customFormat="1" ht="21.75" customHeight="1">
      <c r="A14" s="17" t="s">
        <v>36</v>
      </c>
      <c r="B14" s="44">
        <v>208</v>
      </c>
      <c r="C14" s="47">
        <v>8147</v>
      </c>
      <c r="D14" s="48">
        <v>591</v>
      </c>
      <c r="E14" s="48">
        <v>7326</v>
      </c>
      <c r="F14" s="59">
        <f t="shared" si="2"/>
        <v>89.92</v>
      </c>
      <c r="G14" s="48">
        <v>7638</v>
      </c>
      <c r="H14" s="49">
        <f t="shared" si="1"/>
        <v>-312</v>
      </c>
      <c r="I14" s="61">
        <f t="shared" ref="I14:I21" si="3">H14/G14*100</f>
        <v>-4.0848389630793402</v>
      </c>
      <c r="J14" s="29"/>
      <c r="K14" s="29"/>
      <c r="L14" s="29"/>
      <c r="M14" s="24"/>
      <c r="N14" s="24"/>
    </row>
    <row r="15" spans="1:14" s="7" customFormat="1" ht="21.75" customHeight="1">
      <c r="A15" s="17" t="s">
        <v>37</v>
      </c>
      <c r="B15" s="44">
        <v>209</v>
      </c>
      <c r="C15" s="47">
        <v>3800</v>
      </c>
      <c r="D15" s="48">
        <v>46</v>
      </c>
      <c r="E15" s="48">
        <v>2971</v>
      </c>
      <c r="F15" s="59">
        <f t="shared" si="2"/>
        <v>78.180000000000007</v>
      </c>
      <c r="G15" s="48">
        <v>3551</v>
      </c>
      <c r="H15" s="49">
        <f t="shared" si="1"/>
        <v>-580</v>
      </c>
      <c r="I15" s="61">
        <f t="shared" si="3"/>
        <v>-16.333427203604618</v>
      </c>
      <c r="J15" s="29"/>
      <c r="K15" s="29"/>
      <c r="L15" s="29"/>
      <c r="M15" s="24"/>
      <c r="N15" s="24"/>
    </row>
    <row r="16" spans="1:14" s="7" customFormat="1" ht="21.75" customHeight="1">
      <c r="A16" s="17" t="s">
        <v>38</v>
      </c>
      <c r="B16" s="44">
        <v>210</v>
      </c>
      <c r="C16" s="47">
        <v>1185</v>
      </c>
      <c r="D16" s="48">
        <v>203</v>
      </c>
      <c r="E16" s="48">
        <v>1453</v>
      </c>
      <c r="F16" s="59">
        <f t="shared" si="2"/>
        <v>122.61999999999999</v>
      </c>
      <c r="G16" s="48">
        <v>1085</v>
      </c>
      <c r="H16" s="49">
        <f t="shared" si="1"/>
        <v>368</v>
      </c>
      <c r="I16" s="61">
        <f t="shared" si="3"/>
        <v>33.917050691244235</v>
      </c>
      <c r="J16" s="29"/>
      <c r="K16" s="29"/>
      <c r="L16" s="29"/>
      <c r="M16" s="24"/>
      <c r="N16" s="24"/>
    </row>
    <row r="17" spans="1:14" s="7" customFormat="1" ht="21.75" customHeight="1">
      <c r="A17" s="17" t="s">
        <v>39</v>
      </c>
      <c r="B17" s="44">
        <v>211</v>
      </c>
      <c r="C17" s="47">
        <v>2610</v>
      </c>
      <c r="D17" s="48">
        <v>22</v>
      </c>
      <c r="E17" s="48">
        <v>2299</v>
      </c>
      <c r="F17" s="59">
        <f t="shared" si="2"/>
        <v>88.08</v>
      </c>
      <c r="G17" s="48">
        <v>2299</v>
      </c>
      <c r="H17" s="49">
        <f t="shared" si="1"/>
        <v>0</v>
      </c>
      <c r="I17" s="61">
        <f t="shared" si="3"/>
        <v>0</v>
      </c>
      <c r="J17" s="29"/>
      <c r="K17" s="29"/>
      <c r="L17" s="29"/>
      <c r="M17" s="24"/>
      <c r="N17" s="24"/>
    </row>
    <row r="18" spans="1:14" s="7" customFormat="1" ht="21.75" customHeight="1">
      <c r="A18" s="17" t="s">
        <v>40</v>
      </c>
      <c r="B18" s="44">
        <v>212</v>
      </c>
      <c r="C18" s="47">
        <v>4350</v>
      </c>
      <c r="D18" s="48">
        <v>268</v>
      </c>
      <c r="E18" s="48">
        <v>3043</v>
      </c>
      <c r="F18" s="59">
        <f t="shared" si="2"/>
        <v>69.95</v>
      </c>
      <c r="G18" s="48">
        <v>3982</v>
      </c>
      <c r="H18" s="49">
        <f t="shared" si="1"/>
        <v>-939</v>
      </c>
      <c r="I18" s="61">
        <f t="shared" si="3"/>
        <v>-23.581115017579108</v>
      </c>
      <c r="J18" s="29"/>
      <c r="K18" s="29"/>
      <c r="L18" s="29"/>
      <c r="M18" s="24"/>
      <c r="N18" s="24"/>
    </row>
    <row r="19" spans="1:14" s="7" customFormat="1" ht="21.75" customHeight="1">
      <c r="A19" s="17" t="s">
        <v>78</v>
      </c>
      <c r="B19" s="44">
        <v>213</v>
      </c>
      <c r="C19" s="47">
        <v>1400</v>
      </c>
      <c r="D19" s="48">
        <v>117</v>
      </c>
      <c r="E19" s="48">
        <v>1346</v>
      </c>
      <c r="F19" s="59">
        <f t="shared" si="2"/>
        <v>96.14</v>
      </c>
      <c r="G19" s="48">
        <v>1304</v>
      </c>
      <c r="H19" s="49">
        <f t="shared" si="1"/>
        <v>42</v>
      </c>
      <c r="I19" s="61">
        <f t="shared" si="3"/>
        <v>3.2208588957055215</v>
      </c>
      <c r="J19" s="29"/>
      <c r="K19" s="29"/>
      <c r="L19" s="29"/>
      <c r="M19" s="24"/>
      <c r="N19" s="24"/>
    </row>
    <row r="20" spans="1:14" s="7" customFormat="1" ht="21.75" customHeight="1">
      <c r="A20" s="17" t="s">
        <v>41</v>
      </c>
      <c r="B20" s="44">
        <v>214</v>
      </c>
      <c r="C20" s="47">
        <v>950</v>
      </c>
      <c r="D20" s="48">
        <v>132</v>
      </c>
      <c r="E20" s="48">
        <v>535</v>
      </c>
      <c r="F20" s="59">
        <f t="shared" si="2"/>
        <v>56.32</v>
      </c>
      <c r="G20" s="48">
        <v>892</v>
      </c>
      <c r="H20" s="49">
        <f t="shared" si="1"/>
        <v>-357</v>
      </c>
      <c r="I20" s="61"/>
      <c r="J20" s="29"/>
      <c r="K20" s="29"/>
      <c r="L20" s="29"/>
      <c r="M20" s="24"/>
      <c r="N20" s="24"/>
    </row>
    <row r="21" spans="1:14" s="7" customFormat="1" ht="21.75" customHeight="1">
      <c r="A21" s="17" t="s">
        <v>42</v>
      </c>
      <c r="B21" s="44">
        <v>215</v>
      </c>
      <c r="C21" s="47">
        <v>7515</v>
      </c>
      <c r="D21" s="48">
        <v>489</v>
      </c>
      <c r="E21" s="48">
        <v>6738</v>
      </c>
      <c r="F21" s="59">
        <f t="shared" si="2"/>
        <v>89.66</v>
      </c>
      <c r="G21" s="48">
        <v>6661</v>
      </c>
      <c r="H21" s="49">
        <f t="shared" si="1"/>
        <v>77</v>
      </c>
      <c r="I21" s="61">
        <f t="shared" si="3"/>
        <v>1.1559825851974177</v>
      </c>
      <c r="J21" s="29"/>
      <c r="K21" s="29"/>
      <c r="L21" s="29"/>
      <c r="M21" s="24"/>
      <c r="N21" s="24"/>
    </row>
    <row r="22" spans="1:14" s="7" customFormat="1" ht="21.75" customHeight="1">
      <c r="A22" s="17" t="s">
        <v>43</v>
      </c>
      <c r="B22" s="44">
        <v>216</v>
      </c>
      <c r="C22" s="47">
        <v>275</v>
      </c>
      <c r="D22" s="48">
        <v>0</v>
      </c>
      <c r="E22" s="48">
        <v>260</v>
      </c>
      <c r="F22" s="59">
        <f t="shared" si="2"/>
        <v>94.55</v>
      </c>
      <c r="G22" s="48">
        <v>271</v>
      </c>
      <c r="H22" s="49">
        <f t="shared" ref="H22:H24" si="4">E22-G22</f>
        <v>-11</v>
      </c>
      <c r="I22" s="61">
        <f t="shared" ref="I22:I23" si="5">H22/G22*100</f>
        <v>-4.0590405904059041</v>
      </c>
      <c r="J22" s="29"/>
      <c r="K22" s="29"/>
      <c r="L22" s="29"/>
      <c r="M22" s="24"/>
      <c r="N22" s="24"/>
    </row>
    <row r="23" spans="1:14" s="7" customFormat="1" ht="21.75" customHeight="1">
      <c r="A23" s="17" t="s">
        <v>57</v>
      </c>
      <c r="B23" s="44">
        <v>217</v>
      </c>
      <c r="C23" s="47">
        <v>50</v>
      </c>
      <c r="D23" s="48">
        <v>0</v>
      </c>
      <c r="E23" s="48">
        <v>97</v>
      </c>
      <c r="F23" s="59">
        <f t="shared" si="2"/>
        <v>194</v>
      </c>
      <c r="G23" s="32">
        <v>45</v>
      </c>
      <c r="H23" s="49">
        <f t="shared" si="4"/>
        <v>52</v>
      </c>
      <c r="I23" s="61">
        <f t="shared" si="5"/>
        <v>115.55555555555554</v>
      </c>
      <c r="J23" s="29"/>
      <c r="K23" s="29"/>
      <c r="L23" s="29"/>
      <c r="M23" s="24"/>
      <c r="N23" s="24"/>
    </row>
    <row r="24" spans="1:14" s="7" customFormat="1" ht="21.75" customHeight="1">
      <c r="A24" s="17" t="s">
        <v>79</v>
      </c>
      <c r="B24" s="44"/>
      <c r="C24" s="47"/>
      <c r="D24" s="48">
        <v>0</v>
      </c>
      <c r="E24" s="48">
        <v>4</v>
      </c>
      <c r="F24" s="59">
        <f t="shared" si="2"/>
        <v>0</v>
      </c>
      <c r="G24" s="48"/>
      <c r="H24" s="49">
        <f t="shared" si="4"/>
        <v>4</v>
      </c>
      <c r="I24" s="61"/>
      <c r="J24" s="29"/>
      <c r="K24" s="29"/>
      <c r="L24" s="29"/>
      <c r="M24" s="24"/>
      <c r="N24" s="24"/>
    </row>
    <row r="25" spans="1:14" s="18" customFormat="1" ht="25.5" customHeight="1">
      <c r="A25" s="15" t="s">
        <v>44</v>
      </c>
      <c r="B25" s="44"/>
      <c r="C25" s="45">
        <f>SUM(C26,C32:C38)</f>
        <v>20651</v>
      </c>
      <c r="D25" s="45">
        <f>SUM(D26,D32:D38)</f>
        <v>292</v>
      </c>
      <c r="E25" s="45">
        <f>SUM(E26,E32:E38)</f>
        <v>24676</v>
      </c>
      <c r="F25" s="59">
        <f t="shared" si="2"/>
        <v>119.49000000000001</v>
      </c>
      <c r="G25" s="30">
        <f>SUM(G26,G32:G38)</f>
        <v>20576</v>
      </c>
      <c r="H25" s="46">
        <f t="shared" si="1"/>
        <v>4100</v>
      </c>
      <c r="I25" s="60">
        <f>H25/G25*100</f>
        <v>19.926127527216174</v>
      </c>
      <c r="J25" s="31"/>
      <c r="K25" s="31"/>
      <c r="L25" s="31"/>
      <c r="M25" s="25"/>
      <c r="N25" s="25"/>
    </row>
    <row r="26" spans="1:14" s="7" customFormat="1" ht="25.5" customHeight="1">
      <c r="A26" s="17" t="s">
        <v>45</v>
      </c>
      <c r="B26" s="44">
        <v>218</v>
      </c>
      <c r="C26" s="47">
        <f>SUM(C27:C31)</f>
        <v>1470</v>
      </c>
      <c r="D26" s="47">
        <f t="shared" ref="D26:E26" si="6">SUM(D27:D31)</f>
        <v>114</v>
      </c>
      <c r="E26" s="47">
        <f t="shared" si="6"/>
        <v>1400</v>
      </c>
      <c r="F26" s="59">
        <f t="shared" si="2"/>
        <v>95.240000000000009</v>
      </c>
      <c r="G26" s="48">
        <f>SUM(G27:G31)</f>
        <v>2654</v>
      </c>
      <c r="H26" s="49">
        <f t="shared" si="1"/>
        <v>-1254</v>
      </c>
      <c r="I26" s="61">
        <f>H26/G26*100</f>
        <v>-47.249434815373021</v>
      </c>
      <c r="J26" s="29"/>
      <c r="K26" s="29"/>
      <c r="L26" s="29"/>
      <c r="M26" s="24"/>
      <c r="N26" s="24"/>
    </row>
    <row r="27" spans="1:14" s="7" customFormat="1" ht="25.5" customHeight="1">
      <c r="A27" s="12" t="s">
        <v>46</v>
      </c>
      <c r="B27" s="50">
        <v>159</v>
      </c>
      <c r="C27" s="47">
        <v>1400</v>
      </c>
      <c r="D27" s="48">
        <v>95</v>
      </c>
      <c r="E27" s="48">
        <v>1229</v>
      </c>
      <c r="F27" s="59">
        <f t="shared" si="2"/>
        <v>87.79</v>
      </c>
      <c r="G27" s="48">
        <v>1331</v>
      </c>
      <c r="H27" s="49">
        <f t="shared" si="1"/>
        <v>-102</v>
      </c>
      <c r="I27" s="61">
        <f>H27/G27*100</f>
        <v>-7.6634109691960921</v>
      </c>
      <c r="J27" s="29"/>
      <c r="K27" s="29"/>
      <c r="L27" s="29"/>
      <c r="M27" s="24"/>
      <c r="N27" s="24"/>
    </row>
    <row r="28" spans="1:14" s="7" customFormat="1" ht="25.5" customHeight="1">
      <c r="A28" s="11" t="s">
        <v>47</v>
      </c>
      <c r="B28" s="50"/>
      <c r="C28" s="47">
        <v>70</v>
      </c>
      <c r="D28" s="48">
        <v>19</v>
      </c>
      <c r="E28" s="48">
        <v>171</v>
      </c>
      <c r="F28" s="59">
        <f t="shared" si="2"/>
        <v>244.29</v>
      </c>
      <c r="G28" s="48">
        <v>66</v>
      </c>
      <c r="H28" s="49">
        <f t="shared" si="1"/>
        <v>105</v>
      </c>
      <c r="I28" s="61"/>
      <c r="J28" s="29"/>
      <c r="K28" s="29"/>
      <c r="L28" s="29"/>
      <c r="M28" s="24"/>
      <c r="N28" s="24"/>
    </row>
    <row r="29" spans="1:14" s="7" customFormat="1" ht="25.5" customHeight="1">
      <c r="A29" s="12" t="s">
        <v>48</v>
      </c>
      <c r="B29" s="50"/>
      <c r="C29" s="47"/>
      <c r="D29" s="48">
        <v>0</v>
      </c>
      <c r="E29" s="48"/>
      <c r="F29" s="59">
        <f t="shared" si="2"/>
        <v>0</v>
      </c>
      <c r="G29" s="48">
        <v>204</v>
      </c>
      <c r="H29" s="49">
        <f t="shared" si="1"/>
        <v>-204</v>
      </c>
      <c r="I29" s="61"/>
      <c r="J29" s="29"/>
      <c r="K29" s="29"/>
      <c r="L29" s="29"/>
      <c r="M29" s="24"/>
      <c r="N29" s="24"/>
    </row>
    <row r="30" spans="1:14" s="7" customFormat="1" ht="25.5" customHeight="1">
      <c r="A30" s="12" t="s">
        <v>49</v>
      </c>
      <c r="B30" s="50"/>
      <c r="C30" s="47"/>
      <c r="D30" s="48">
        <v>0</v>
      </c>
      <c r="E30" s="48"/>
      <c r="F30" s="59">
        <f t="shared" si="2"/>
        <v>0</v>
      </c>
      <c r="G30" s="48">
        <v>153</v>
      </c>
      <c r="H30" s="49">
        <f t="shared" si="1"/>
        <v>-153</v>
      </c>
      <c r="I30" s="61"/>
      <c r="J30" s="29"/>
      <c r="K30" s="29"/>
      <c r="L30" s="29"/>
      <c r="M30" s="24"/>
      <c r="N30" s="24"/>
    </row>
    <row r="31" spans="1:14" s="7" customFormat="1" ht="25.5" customHeight="1">
      <c r="A31" s="11" t="s">
        <v>50</v>
      </c>
      <c r="B31" s="50"/>
      <c r="C31" s="47"/>
      <c r="D31" s="48">
        <v>0</v>
      </c>
      <c r="E31" s="48"/>
      <c r="F31" s="59">
        <f t="shared" si="2"/>
        <v>0</v>
      </c>
      <c r="G31" s="48">
        <v>900</v>
      </c>
      <c r="H31" s="49">
        <f t="shared" si="1"/>
        <v>-900</v>
      </c>
      <c r="I31" s="61"/>
      <c r="J31" s="29"/>
      <c r="K31" s="29"/>
      <c r="L31" s="29"/>
      <c r="M31" s="24"/>
      <c r="N31" s="24"/>
    </row>
    <row r="32" spans="1:14" s="7" customFormat="1" ht="25.5" customHeight="1">
      <c r="A32" s="17" t="s">
        <v>51</v>
      </c>
      <c r="B32" s="44">
        <v>219</v>
      </c>
      <c r="C32" s="47">
        <v>700</v>
      </c>
      <c r="D32" s="51">
        <v>136</v>
      </c>
      <c r="E32" s="51">
        <v>3886</v>
      </c>
      <c r="F32" s="59">
        <f t="shared" si="2"/>
        <v>555.14</v>
      </c>
      <c r="G32" s="51">
        <v>3688</v>
      </c>
      <c r="H32" s="49">
        <f t="shared" si="1"/>
        <v>198</v>
      </c>
      <c r="I32" s="61"/>
      <c r="J32" s="29"/>
      <c r="K32" s="29"/>
      <c r="L32" s="29"/>
      <c r="M32" s="24"/>
      <c r="N32" s="24"/>
    </row>
    <row r="33" spans="1:14" s="7" customFormat="1" ht="25.5" customHeight="1">
      <c r="A33" s="17" t="s">
        <v>52</v>
      </c>
      <c r="B33" s="44">
        <v>220</v>
      </c>
      <c r="C33" s="47">
        <v>1015</v>
      </c>
      <c r="D33" s="52">
        <v>10</v>
      </c>
      <c r="E33" s="52">
        <v>1655</v>
      </c>
      <c r="F33" s="59">
        <f t="shared" si="2"/>
        <v>163.05000000000001</v>
      </c>
      <c r="G33" s="52">
        <v>974</v>
      </c>
      <c r="H33" s="49">
        <f t="shared" si="1"/>
        <v>681</v>
      </c>
      <c r="I33" s="61">
        <f>H33/G33*100</f>
        <v>69.917864476386043</v>
      </c>
      <c r="J33" s="29"/>
      <c r="K33" s="29"/>
      <c r="L33" s="29"/>
      <c r="M33" s="24"/>
      <c r="N33" s="24"/>
    </row>
    <row r="34" spans="1:14" s="7" customFormat="1" ht="25.5" customHeight="1">
      <c r="A34" s="17" t="s">
        <v>53</v>
      </c>
      <c r="B34" s="44">
        <v>221</v>
      </c>
      <c r="C34" s="47"/>
      <c r="D34" s="52">
        <v>0</v>
      </c>
      <c r="E34" s="52"/>
      <c r="F34" s="59">
        <f t="shared" si="2"/>
        <v>0</v>
      </c>
      <c r="G34" s="52"/>
      <c r="H34" s="49">
        <f t="shared" si="1"/>
        <v>0</v>
      </c>
      <c r="I34" s="61"/>
      <c r="J34" s="29"/>
      <c r="K34" s="29"/>
      <c r="L34" s="29"/>
      <c r="M34" s="24"/>
      <c r="N34" s="24"/>
    </row>
    <row r="35" spans="1:14" s="7" customFormat="1" ht="25.5" customHeight="1">
      <c r="A35" s="16" t="s">
        <v>54</v>
      </c>
      <c r="B35" s="44">
        <v>222</v>
      </c>
      <c r="C35" s="47">
        <v>16986</v>
      </c>
      <c r="D35" s="48">
        <v>32</v>
      </c>
      <c r="E35" s="48">
        <v>16744</v>
      </c>
      <c r="F35" s="59">
        <f t="shared" si="2"/>
        <v>98.58</v>
      </c>
      <c r="G35" s="48">
        <v>12728</v>
      </c>
      <c r="H35" s="49">
        <f t="shared" si="1"/>
        <v>4016</v>
      </c>
      <c r="I35" s="61">
        <f t="shared" ref="I35:I38" si="7">H35/G35*100</f>
        <v>31.55248271527341</v>
      </c>
      <c r="J35" s="29"/>
      <c r="K35" s="29"/>
      <c r="L35" s="29"/>
      <c r="M35" s="24"/>
      <c r="N35" s="24"/>
    </row>
    <row r="36" spans="1:14" s="7" customFormat="1" ht="25.5" customHeight="1">
      <c r="A36" s="17" t="s">
        <v>81</v>
      </c>
      <c r="B36" s="44"/>
      <c r="C36" s="47">
        <v>30</v>
      </c>
      <c r="D36" s="48"/>
      <c r="E36" s="48">
        <v>37</v>
      </c>
      <c r="F36" s="59"/>
      <c r="G36" s="48">
        <v>28</v>
      </c>
      <c r="H36" s="49"/>
      <c r="I36" s="61">
        <f t="shared" si="7"/>
        <v>0</v>
      </c>
      <c r="J36" s="29"/>
      <c r="K36" s="29"/>
      <c r="L36" s="29"/>
      <c r="M36" s="24"/>
      <c r="N36" s="24"/>
    </row>
    <row r="37" spans="1:14" s="7" customFormat="1" ht="25.5" customHeight="1">
      <c r="A37" s="17" t="s">
        <v>80</v>
      </c>
      <c r="B37" s="44"/>
      <c r="C37" s="47">
        <v>350</v>
      </c>
      <c r="D37" s="48"/>
      <c r="E37" s="48">
        <v>300</v>
      </c>
      <c r="F37" s="59">
        <f t="shared" si="2"/>
        <v>85.71</v>
      </c>
      <c r="G37" s="48">
        <v>339</v>
      </c>
      <c r="H37" s="49">
        <f t="shared" si="1"/>
        <v>-39</v>
      </c>
      <c r="I37" s="61">
        <f t="shared" si="7"/>
        <v>-11.504424778761061</v>
      </c>
      <c r="J37" s="29"/>
      <c r="K37" s="29"/>
      <c r="L37" s="29"/>
      <c r="M37" s="24"/>
      <c r="N37" s="24"/>
    </row>
    <row r="38" spans="1:14" s="7" customFormat="1" ht="25.5" customHeight="1">
      <c r="A38" s="17" t="s">
        <v>55</v>
      </c>
      <c r="B38" s="44">
        <v>223</v>
      </c>
      <c r="C38" s="47">
        <v>100</v>
      </c>
      <c r="D38" s="48"/>
      <c r="E38" s="48">
        <v>654</v>
      </c>
      <c r="F38" s="59">
        <f t="shared" si="2"/>
        <v>654</v>
      </c>
      <c r="G38" s="48">
        <v>165</v>
      </c>
      <c r="H38" s="49">
        <f t="shared" si="1"/>
        <v>489</v>
      </c>
      <c r="I38" s="61">
        <f t="shared" si="7"/>
        <v>296.36363636363637</v>
      </c>
      <c r="J38" s="29"/>
      <c r="K38" s="29"/>
      <c r="L38" s="29"/>
      <c r="M38" s="24"/>
      <c r="N38" s="24"/>
    </row>
    <row r="39" spans="1:14" s="7" customFormat="1" ht="25.5" customHeight="1">
      <c r="A39" s="54" t="s">
        <v>56</v>
      </c>
      <c r="B39" s="50">
        <v>300</v>
      </c>
      <c r="C39" s="53">
        <v>30000</v>
      </c>
      <c r="D39" s="55"/>
      <c r="E39" s="55">
        <v>46900</v>
      </c>
      <c r="F39" s="59">
        <f t="shared" si="2"/>
        <v>156.32999999999998</v>
      </c>
      <c r="G39" s="55">
        <v>47033</v>
      </c>
      <c r="H39" s="49">
        <f t="shared" si="1"/>
        <v>-133</v>
      </c>
      <c r="I39" s="61">
        <f>H39/G39*100</f>
        <v>-0.28278017562137225</v>
      </c>
      <c r="J39" s="29"/>
      <c r="K39" s="29"/>
      <c r="L39" s="29"/>
      <c r="M39" s="24"/>
      <c r="N39" s="24"/>
    </row>
  </sheetData>
  <mergeCells count="9">
    <mergeCell ref="H3:I3"/>
    <mergeCell ref="A1:I1"/>
    <mergeCell ref="F3:F4"/>
    <mergeCell ref="G3:G4"/>
    <mergeCell ref="A3:A4"/>
    <mergeCell ref="B3:B4"/>
    <mergeCell ref="D3:D4"/>
    <mergeCell ref="E3:E4"/>
    <mergeCell ref="C3:C4"/>
  </mergeCells>
  <phoneticPr fontId="2" type="noConversion"/>
  <printOptions horizontalCentered="1"/>
  <pageMargins left="1.0236220472440944" right="0.78740157480314965" top="0.43" bottom="0.43307086614173229" header="0.31496062992125984" footer="0.31496062992125984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activeCell="F10" sqref="F10"/>
      <selection pane="topRight" activeCell="F10" sqref="F10"/>
      <selection pane="bottomLeft" activeCell="F10" sqref="F10"/>
      <selection pane="bottomRight" activeCell="F27" sqref="F27"/>
    </sheetView>
  </sheetViews>
  <sheetFormatPr defaultRowHeight="14.25"/>
  <cols>
    <col min="1" max="1" width="28.625" style="1" customWidth="1"/>
    <col min="2" max="2" width="6" style="1" customWidth="1"/>
    <col min="3" max="3" width="13.75" style="20" customWidth="1"/>
    <col min="4" max="4" width="10.25" style="20" customWidth="1"/>
    <col min="5" max="5" width="10.625" style="19" customWidth="1"/>
    <col min="6" max="6" width="11" style="20" customWidth="1"/>
    <col min="7" max="7" width="10.375" style="20" customWidth="1"/>
    <col min="8" max="8" width="11.625" style="19" bestFit="1" customWidth="1"/>
    <col min="9" max="9" width="11.75" style="20" customWidth="1"/>
    <col min="10" max="10" width="10.625" style="37" customWidth="1"/>
    <col min="11" max="16384" width="9" style="1"/>
  </cols>
  <sheetData>
    <row r="1" spans="1:10" ht="22.5" customHeight="1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 customHeight="1">
      <c r="A2" s="2"/>
      <c r="B2" s="2"/>
      <c r="I2" s="21" t="s">
        <v>16</v>
      </c>
    </row>
    <row r="3" spans="1:10" s="22" customFormat="1" ht="20.25" customHeight="1">
      <c r="A3" s="72" t="s">
        <v>0</v>
      </c>
      <c r="B3" s="72" t="s">
        <v>8</v>
      </c>
      <c r="C3" s="72" t="s">
        <v>12</v>
      </c>
      <c r="D3" s="72" t="s">
        <v>11</v>
      </c>
      <c r="E3" s="79" t="s">
        <v>6</v>
      </c>
      <c r="F3" s="72" t="s">
        <v>7</v>
      </c>
      <c r="G3" s="72" t="s">
        <v>13</v>
      </c>
      <c r="H3" s="79" t="s">
        <v>3</v>
      </c>
      <c r="I3" s="77" t="s">
        <v>4</v>
      </c>
      <c r="J3" s="78"/>
    </row>
    <row r="4" spans="1:10" s="22" customFormat="1" ht="15" customHeight="1">
      <c r="A4" s="73"/>
      <c r="B4" s="81"/>
      <c r="C4" s="73"/>
      <c r="D4" s="73"/>
      <c r="E4" s="80"/>
      <c r="F4" s="73"/>
      <c r="G4" s="73"/>
      <c r="H4" s="80"/>
      <c r="I4" s="3" t="s">
        <v>2</v>
      </c>
      <c r="J4" s="38" t="s">
        <v>5</v>
      </c>
    </row>
    <row r="5" spans="1:10" ht="17.25" customHeight="1">
      <c r="A5" s="9" t="s">
        <v>9</v>
      </c>
      <c r="B5" s="13">
        <v>500</v>
      </c>
      <c r="C5" s="65">
        <f>C6+C30</f>
        <v>109003</v>
      </c>
      <c r="D5" s="66">
        <f>D6+D30</f>
        <v>11290</v>
      </c>
      <c r="E5" s="64">
        <f>E6+E30</f>
        <v>7669</v>
      </c>
      <c r="F5" s="65">
        <f>F6+F30</f>
        <v>192866</v>
      </c>
      <c r="G5" s="62">
        <f>IF(C5&lt;&gt;0,ROUND(F5/C5,4)*100,0)</f>
        <v>176.94</v>
      </c>
      <c r="H5" s="65">
        <f>H6+H30</f>
        <v>120354</v>
      </c>
      <c r="I5" s="65">
        <f t="shared" ref="I5:I30" si="0">F5-H5</f>
        <v>72512</v>
      </c>
      <c r="J5" s="63">
        <f>I5/H5*100</f>
        <v>60.24893231633348</v>
      </c>
    </row>
    <row r="6" spans="1:10" ht="16.5" customHeight="1">
      <c r="A6" s="15" t="s">
        <v>17</v>
      </c>
      <c r="B6" s="13">
        <v>600</v>
      </c>
      <c r="C6" s="65">
        <f>SUM(C7:C29)</f>
        <v>78971</v>
      </c>
      <c r="D6" s="65">
        <f t="shared" ref="D6:F6" si="1">SUM(D7:D29)</f>
        <v>11252</v>
      </c>
      <c r="E6" s="65">
        <f t="shared" si="1"/>
        <v>9017</v>
      </c>
      <c r="F6" s="65">
        <f t="shared" si="1"/>
        <v>78971</v>
      </c>
      <c r="G6" s="62">
        <f>IF(C6&lt;&gt;0,ROUND(F6/C6,4)*100,0)</f>
        <v>100</v>
      </c>
      <c r="H6" s="65">
        <f>SUM(H7:H29)</f>
        <v>75210</v>
      </c>
      <c r="I6" s="65">
        <f t="shared" si="0"/>
        <v>3761</v>
      </c>
      <c r="J6" s="63">
        <f>I6/H6*100</f>
        <v>5.0006648052120726</v>
      </c>
    </row>
    <row r="7" spans="1:10" ht="18" customHeight="1">
      <c r="A7" s="56" t="s">
        <v>59</v>
      </c>
      <c r="B7" s="13">
        <v>601</v>
      </c>
      <c r="C7" s="64">
        <v>8172</v>
      </c>
      <c r="D7" s="64">
        <v>173</v>
      </c>
      <c r="E7" s="64">
        <v>1614</v>
      </c>
      <c r="F7" s="64">
        <v>7082</v>
      </c>
      <c r="G7" s="62">
        <f>IF(C7&lt;&gt;0,ROUND(F7/C7,4)*100,0)</f>
        <v>86.66</v>
      </c>
      <c r="H7" s="64">
        <v>7605</v>
      </c>
      <c r="I7" s="65">
        <f t="shared" si="0"/>
        <v>-523</v>
      </c>
      <c r="J7" s="63">
        <f t="shared" ref="J7:J30" si="2">I7/H7*100</f>
        <v>-6.8770545693622616</v>
      </c>
    </row>
    <row r="8" spans="1:10" ht="18" customHeight="1">
      <c r="A8" s="57" t="s">
        <v>60</v>
      </c>
      <c r="B8" s="10">
        <v>602</v>
      </c>
      <c r="C8" s="64"/>
      <c r="D8" s="64"/>
      <c r="E8" s="64">
        <v>0</v>
      </c>
      <c r="F8" s="64"/>
      <c r="G8" s="62">
        <f t="shared" ref="G8:G30" si="3">IF(C8&lt;&gt;0,ROUND(F8/C8,4)*100,0)</f>
        <v>0</v>
      </c>
      <c r="H8" s="64"/>
      <c r="I8" s="65">
        <f t="shared" si="0"/>
        <v>0</v>
      </c>
      <c r="J8" s="63"/>
    </row>
    <row r="9" spans="1:10" ht="18" customHeight="1">
      <c r="A9" s="57" t="s">
        <v>61</v>
      </c>
      <c r="B9" s="10">
        <v>603</v>
      </c>
      <c r="C9" s="64"/>
      <c r="D9" s="64">
        <v>20</v>
      </c>
      <c r="E9" s="64">
        <v>0</v>
      </c>
      <c r="F9" s="64">
        <v>20</v>
      </c>
      <c r="G9" s="62">
        <f t="shared" si="3"/>
        <v>0</v>
      </c>
      <c r="H9" s="64">
        <v>15</v>
      </c>
      <c r="I9" s="65">
        <f t="shared" si="0"/>
        <v>5</v>
      </c>
      <c r="J9" s="63">
        <f t="shared" si="2"/>
        <v>33.333333333333329</v>
      </c>
    </row>
    <row r="10" spans="1:10" ht="18" customHeight="1">
      <c r="A10" s="56" t="s">
        <v>62</v>
      </c>
      <c r="B10" s="10">
        <v>604</v>
      </c>
      <c r="C10" s="64">
        <v>1930</v>
      </c>
      <c r="D10" s="64"/>
      <c r="E10" s="64">
        <v>425</v>
      </c>
      <c r="F10" s="64">
        <v>2270</v>
      </c>
      <c r="G10" s="62">
        <f t="shared" si="3"/>
        <v>117.61999999999999</v>
      </c>
      <c r="H10" s="64">
        <v>2175</v>
      </c>
      <c r="I10" s="65">
        <f t="shared" si="0"/>
        <v>95</v>
      </c>
      <c r="J10" s="63">
        <f t="shared" si="2"/>
        <v>4.3678160919540225</v>
      </c>
    </row>
    <row r="11" spans="1:10" ht="18" customHeight="1">
      <c r="A11" s="56" t="s">
        <v>63</v>
      </c>
      <c r="B11" s="10">
        <v>605</v>
      </c>
      <c r="C11" s="64">
        <v>8415</v>
      </c>
      <c r="D11" s="64">
        <v>1216</v>
      </c>
      <c r="E11" s="64">
        <v>1167</v>
      </c>
      <c r="F11" s="64">
        <v>10948</v>
      </c>
      <c r="G11" s="62">
        <f t="shared" si="3"/>
        <v>130.1</v>
      </c>
      <c r="H11" s="64">
        <v>10343</v>
      </c>
      <c r="I11" s="65">
        <f t="shared" si="0"/>
        <v>605</v>
      </c>
      <c r="J11" s="63">
        <f t="shared" si="2"/>
        <v>5.8493667214541238</v>
      </c>
    </row>
    <row r="12" spans="1:10" ht="18" customHeight="1">
      <c r="A12" s="56" t="s">
        <v>64</v>
      </c>
      <c r="B12" s="10">
        <v>606</v>
      </c>
      <c r="C12" s="64">
        <v>5781</v>
      </c>
      <c r="D12" s="64">
        <v>387</v>
      </c>
      <c r="E12" s="64">
        <v>2194</v>
      </c>
      <c r="F12" s="64">
        <v>4446</v>
      </c>
      <c r="G12" s="62">
        <f t="shared" si="3"/>
        <v>76.91</v>
      </c>
      <c r="H12" s="64">
        <v>5701</v>
      </c>
      <c r="I12" s="65">
        <f t="shared" si="0"/>
        <v>-1255</v>
      </c>
      <c r="J12" s="63">
        <f t="shared" si="2"/>
        <v>-22.013681810208734</v>
      </c>
    </row>
    <row r="13" spans="1:10" ht="18" customHeight="1">
      <c r="A13" s="57" t="s">
        <v>65</v>
      </c>
      <c r="B13" s="10">
        <v>607</v>
      </c>
      <c r="C13" s="64">
        <v>748</v>
      </c>
      <c r="D13" s="64">
        <v>69</v>
      </c>
      <c r="E13" s="64">
        <v>112</v>
      </c>
      <c r="F13" s="64">
        <v>827</v>
      </c>
      <c r="G13" s="62">
        <f t="shared" si="3"/>
        <v>110.55999999999999</v>
      </c>
      <c r="H13" s="64">
        <v>771</v>
      </c>
      <c r="I13" s="65">
        <f t="shared" si="0"/>
        <v>56</v>
      </c>
      <c r="J13" s="63">
        <f t="shared" si="2"/>
        <v>7.2632944228274976</v>
      </c>
    </row>
    <row r="14" spans="1:10" ht="18" customHeight="1">
      <c r="A14" s="56" t="s">
        <v>66</v>
      </c>
      <c r="B14" s="10">
        <v>608</v>
      </c>
      <c r="C14" s="64">
        <v>2553</v>
      </c>
      <c r="D14" s="64">
        <v>558</v>
      </c>
      <c r="E14" s="64">
        <v>294</v>
      </c>
      <c r="F14" s="64">
        <v>2532</v>
      </c>
      <c r="G14" s="62">
        <f t="shared" si="3"/>
        <v>99.18</v>
      </c>
      <c r="H14" s="64">
        <v>2156</v>
      </c>
      <c r="I14" s="65">
        <f t="shared" si="0"/>
        <v>376</v>
      </c>
      <c r="J14" s="63">
        <f t="shared" si="2"/>
        <v>17.439703153988866</v>
      </c>
    </row>
    <row r="15" spans="1:10" ht="18" customHeight="1">
      <c r="A15" s="57" t="s">
        <v>67</v>
      </c>
      <c r="B15" s="10">
        <v>609</v>
      </c>
      <c r="C15" s="64">
        <v>1167</v>
      </c>
      <c r="D15" s="64">
        <v>82</v>
      </c>
      <c r="E15" s="64">
        <v>86</v>
      </c>
      <c r="F15" s="64">
        <v>1180</v>
      </c>
      <c r="G15" s="62">
        <f t="shared" si="3"/>
        <v>101.11000000000001</v>
      </c>
      <c r="H15" s="64">
        <v>1107</v>
      </c>
      <c r="I15" s="65">
        <f t="shared" si="0"/>
        <v>73</v>
      </c>
      <c r="J15" s="63">
        <f t="shared" si="2"/>
        <v>6.5943992773261062</v>
      </c>
    </row>
    <row r="16" spans="1:10" ht="18" customHeight="1">
      <c r="A16" s="57" t="s">
        <v>68</v>
      </c>
      <c r="B16" s="10">
        <v>610</v>
      </c>
      <c r="C16" s="64">
        <v>100</v>
      </c>
      <c r="D16" s="64">
        <v>1893</v>
      </c>
      <c r="E16" s="64">
        <v>9</v>
      </c>
      <c r="F16" s="64">
        <v>402</v>
      </c>
      <c r="G16" s="62">
        <f t="shared" si="3"/>
        <v>401.99999999999994</v>
      </c>
      <c r="H16" s="64">
        <v>96</v>
      </c>
      <c r="I16" s="65">
        <f t="shared" si="0"/>
        <v>306</v>
      </c>
      <c r="J16" s="63">
        <f t="shared" si="2"/>
        <v>318.75</v>
      </c>
    </row>
    <row r="17" spans="1:10" ht="18" customHeight="1">
      <c r="A17" s="56" t="s">
        <v>69</v>
      </c>
      <c r="B17" s="10">
        <v>611</v>
      </c>
      <c r="C17" s="64">
        <v>42022</v>
      </c>
      <c r="D17" s="64">
        <v>244</v>
      </c>
      <c r="E17" s="64">
        <v>6969</v>
      </c>
      <c r="F17" s="64">
        <v>42066</v>
      </c>
      <c r="G17" s="62">
        <f t="shared" si="3"/>
        <v>100.1</v>
      </c>
      <c r="H17" s="64">
        <v>29774</v>
      </c>
      <c r="I17" s="65">
        <f t="shared" si="0"/>
        <v>12292</v>
      </c>
      <c r="J17" s="63">
        <f t="shared" si="2"/>
        <v>41.284342043393565</v>
      </c>
    </row>
    <row r="18" spans="1:10" ht="18" customHeight="1">
      <c r="A18" s="56" t="s">
        <v>70</v>
      </c>
      <c r="B18" s="10">
        <v>612</v>
      </c>
      <c r="C18" s="64">
        <v>2481</v>
      </c>
      <c r="D18" s="64">
        <v>612</v>
      </c>
      <c r="E18" s="64">
        <v>724</v>
      </c>
      <c r="F18" s="64">
        <v>2612</v>
      </c>
      <c r="G18" s="62">
        <f t="shared" si="3"/>
        <v>105.28</v>
      </c>
      <c r="H18" s="64">
        <v>2281</v>
      </c>
      <c r="I18" s="65">
        <f t="shared" si="0"/>
        <v>331</v>
      </c>
      <c r="J18" s="63">
        <f t="shared" si="2"/>
        <v>14.511179307321351</v>
      </c>
    </row>
    <row r="19" spans="1:10" ht="18" customHeight="1">
      <c r="A19" s="57" t="s">
        <v>71</v>
      </c>
      <c r="B19" s="10">
        <v>613</v>
      </c>
      <c r="C19" s="64">
        <v>2396</v>
      </c>
      <c r="D19" s="64"/>
      <c r="E19" s="64">
        <v>-1</v>
      </c>
      <c r="F19" s="64">
        <v>387</v>
      </c>
      <c r="G19" s="62">
        <f t="shared" si="3"/>
        <v>16.150000000000002</v>
      </c>
      <c r="H19" s="64">
        <v>451</v>
      </c>
      <c r="I19" s="65">
        <f t="shared" si="0"/>
        <v>-64</v>
      </c>
      <c r="J19" s="63">
        <f t="shared" si="2"/>
        <v>-14.190687361419069</v>
      </c>
    </row>
    <row r="20" spans="1:10" ht="18" customHeight="1">
      <c r="A20" s="58" t="s">
        <v>58</v>
      </c>
      <c r="B20" s="10">
        <v>614</v>
      </c>
      <c r="C20" s="64">
        <v>1460</v>
      </c>
      <c r="D20" s="64">
        <v>5624</v>
      </c>
      <c r="E20" s="64">
        <v>-2904</v>
      </c>
      <c r="F20" s="64">
        <v>2544</v>
      </c>
      <c r="G20" s="62">
        <f t="shared" si="3"/>
        <v>174.25</v>
      </c>
      <c r="H20" s="64">
        <v>10682</v>
      </c>
      <c r="I20" s="65">
        <f t="shared" si="0"/>
        <v>-8138</v>
      </c>
      <c r="J20" s="63">
        <f t="shared" si="2"/>
        <v>-76.184235161954689</v>
      </c>
    </row>
    <row r="21" spans="1:10" ht="18" customHeight="1">
      <c r="A21" s="58" t="s">
        <v>72</v>
      </c>
      <c r="B21" s="10">
        <v>615</v>
      </c>
      <c r="C21" s="64">
        <v>61</v>
      </c>
      <c r="D21" s="64">
        <v>116</v>
      </c>
      <c r="E21" s="64">
        <v>91</v>
      </c>
      <c r="F21" s="64">
        <v>116</v>
      </c>
      <c r="G21" s="62">
        <f t="shared" si="3"/>
        <v>190.16</v>
      </c>
      <c r="H21" s="64">
        <v>61</v>
      </c>
      <c r="I21" s="65">
        <f t="shared" si="0"/>
        <v>55</v>
      </c>
      <c r="J21" s="63">
        <f t="shared" si="2"/>
        <v>90.163934426229503</v>
      </c>
    </row>
    <row r="22" spans="1:10" ht="18" customHeight="1">
      <c r="A22" s="58" t="s">
        <v>73</v>
      </c>
      <c r="B22" s="10">
        <v>616</v>
      </c>
      <c r="C22" s="64"/>
      <c r="D22" s="64"/>
      <c r="E22" s="64">
        <v>0</v>
      </c>
      <c r="F22" s="64">
        <v>15</v>
      </c>
      <c r="G22" s="62">
        <f t="shared" si="3"/>
        <v>0</v>
      </c>
      <c r="H22" s="64"/>
      <c r="I22" s="65">
        <f t="shared" si="0"/>
        <v>15</v>
      </c>
      <c r="J22" s="63"/>
    </row>
    <row r="23" spans="1:10" ht="18" customHeight="1">
      <c r="A23" s="58" t="s">
        <v>74</v>
      </c>
      <c r="B23" s="10">
        <v>617</v>
      </c>
      <c r="C23" s="64"/>
      <c r="D23" s="64"/>
      <c r="E23" s="64">
        <v>0</v>
      </c>
      <c r="F23" s="64"/>
      <c r="G23" s="62">
        <f t="shared" si="3"/>
        <v>0</v>
      </c>
      <c r="H23" s="64"/>
      <c r="I23" s="65">
        <f t="shared" si="0"/>
        <v>0</v>
      </c>
      <c r="J23" s="63"/>
    </row>
    <row r="24" spans="1:10" ht="18" customHeight="1">
      <c r="A24" s="58" t="s">
        <v>75</v>
      </c>
      <c r="B24" s="10">
        <v>618</v>
      </c>
      <c r="C24" s="64">
        <v>500</v>
      </c>
      <c r="D24" s="64"/>
      <c r="E24" s="64">
        <v>73</v>
      </c>
      <c r="F24" s="64">
        <v>373</v>
      </c>
      <c r="G24" s="62">
        <f t="shared" si="3"/>
        <v>74.599999999999994</v>
      </c>
      <c r="H24" s="64">
        <v>465</v>
      </c>
      <c r="I24" s="65">
        <f t="shared" si="0"/>
        <v>-92</v>
      </c>
      <c r="J24" s="63">
        <f t="shared" si="2"/>
        <v>-19.78494623655914</v>
      </c>
    </row>
    <row r="25" spans="1:10" ht="18" customHeight="1">
      <c r="A25" s="58" t="s">
        <v>14</v>
      </c>
      <c r="B25" s="10">
        <v>619</v>
      </c>
      <c r="C25" s="64">
        <v>1185</v>
      </c>
      <c r="D25" s="64">
        <v>256</v>
      </c>
      <c r="E25" s="64">
        <v>164</v>
      </c>
      <c r="F25" s="64">
        <v>1070</v>
      </c>
      <c r="G25" s="62">
        <f t="shared" si="3"/>
        <v>90.3</v>
      </c>
      <c r="H25" s="64">
        <v>1527</v>
      </c>
      <c r="I25" s="65">
        <f t="shared" si="0"/>
        <v>-457</v>
      </c>
      <c r="J25" s="63">
        <f t="shared" si="2"/>
        <v>-29.927963326784546</v>
      </c>
    </row>
    <row r="26" spans="1:10" ht="18" customHeight="1">
      <c r="A26" s="58" t="s">
        <v>76</v>
      </c>
      <c r="B26" s="10">
        <v>620</v>
      </c>
      <c r="C26" s="64"/>
      <c r="D26" s="64"/>
      <c r="E26" s="64">
        <v>0</v>
      </c>
      <c r="F26" s="64"/>
      <c r="G26" s="62">
        <f t="shared" si="3"/>
        <v>0</v>
      </c>
      <c r="H26" s="64"/>
      <c r="I26" s="65">
        <f t="shared" si="0"/>
        <v>0</v>
      </c>
      <c r="J26" s="63"/>
    </row>
    <row r="27" spans="1:10" ht="18" customHeight="1">
      <c r="A27" s="58" t="s">
        <v>77</v>
      </c>
      <c r="B27" s="10">
        <v>621</v>
      </c>
      <c r="C27" s="64"/>
      <c r="D27" s="64">
        <v>2</v>
      </c>
      <c r="E27" s="64">
        <v>0</v>
      </c>
      <c r="F27" s="64">
        <v>81</v>
      </c>
      <c r="G27" s="62">
        <f t="shared" si="3"/>
        <v>0</v>
      </c>
      <c r="H27" s="64"/>
      <c r="I27" s="65">
        <f t="shared" si="0"/>
        <v>81</v>
      </c>
      <c r="J27" s="63"/>
    </row>
    <row r="28" spans="1:10" ht="18" customHeight="1">
      <c r="A28" s="58" t="s">
        <v>15</v>
      </c>
      <c r="B28" s="10"/>
      <c r="C28" s="64"/>
      <c r="D28" s="64"/>
      <c r="E28" s="64">
        <v>0</v>
      </c>
      <c r="F28" s="64"/>
      <c r="G28" s="62">
        <f t="shared" si="3"/>
        <v>0</v>
      </c>
      <c r="H28" s="64"/>
      <c r="I28" s="65">
        <f t="shared" si="0"/>
        <v>0</v>
      </c>
      <c r="J28" s="63"/>
    </row>
    <row r="29" spans="1:10" ht="18" customHeight="1">
      <c r="A29" s="58" t="s">
        <v>84</v>
      </c>
      <c r="B29" s="10"/>
      <c r="C29" s="64"/>
      <c r="D29" s="64"/>
      <c r="E29" s="64">
        <v>-2000</v>
      </c>
      <c r="F29" s="64"/>
      <c r="G29" s="62">
        <f t="shared" si="3"/>
        <v>0</v>
      </c>
      <c r="H29" s="64"/>
      <c r="I29" s="65">
        <f t="shared" si="0"/>
        <v>0</v>
      </c>
      <c r="J29" s="63"/>
    </row>
    <row r="30" spans="1:10" ht="18" customHeight="1">
      <c r="A30" s="14" t="s">
        <v>10</v>
      </c>
      <c r="B30" s="10">
        <v>700</v>
      </c>
      <c r="C30" s="65">
        <v>30032</v>
      </c>
      <c r="D30" s="65">
        <v>38</v>
      </c>
      <c r="E30" s="65">
        <v>-1348</v>
      </c>
      <c r="F30" s="65">
        <v>113895</v>
      </c>
      <c r="G30" s="62">
        <f t="shared" si="3"/>
        <v>379.25</v>
      </c>
      <c r="H30" s="65">
        <v>45144</v>
      </c>
      <c r="I30" s="65">
        <f t="shared" si="0"/>
        <v>68751</v>
      </c>
      <c r="J30" s="63">
        <f t="shared" si="2"/>
        <v>152.292663476874</v>
      </c>
    </row>
    <row r="31" spans="1:10">
      <c r="A31" s="8"/>
      <c r="B31" s="8"/>
      <c r="F31" s="19"/>
    </row>
    <row r="32" spans="1:10">
      <c r="A32" s="8"/>
      <c r="B32" s="8"/>
      <c r="F32" s="19"/>
    </row>
    <row r="33" spans="1:6">
      <c r="A33" s="8"/>
      <c r="B33" s="8"/>
      <c r="F33" s="19"/>
    </row>
    <row r="34" spans="1:6">
      <c r="A34" s="8"/>
      <c r="B34" s="8"/>
      <c r="F34" s="19"/>
    </row>
    <row r="35" spans="1:6">
      <c r="A35" s="8"/>
      <c r="B35" s="8"/>
      <c r="F35" s="19"/>
    </row>
    <row r="36" spans="1:6">
      <c r="A36" s="8"/>
      <c r="B36" s="8"/>
    </row>
    <row r="37" spans="1:6">
      <c r="A37" s="8"/>
      <c r="B37" s="8"/>
    </row>
    <row r="38" spans="1:6">
      <c r="A38" s="8"/>
      <c r="B38" s="8"/>
    </row>
    <row r="39" spans="1:6">
      <c r="A39" s="8"/>
      <c r="B39" s="8"/>
    </row>
    <row r="40" spans="1:6">
      <c r="A40" s="8"/>
      <c r="B40" s="8"/>
    </row>
    <row r="41" spans="1:6">
      <c r="A41" s="8"/>
      <c r="B41" s="8"/>
    </row>
    <row r="42" spans="1:6">
      <c r="A42" s="8"/>
      <c r="B42" s="8"/>
    </row>
    <row r="43" spans="1:6">
      <c r="A43" s="8"/>
      <c r="B43" s="8"/>
    </row>
    <row r="44" spans="1:6">
      <c r="A44" s="8"/>
      <c r="B44" s="8"/>
    </row>
    <row r="45" spans="1:6">
      <c r="A45" s="8"/>
      <c r="B45" s="8"/>
    </row>
    <row r="46" spans="1:6">
      <c r="A46" s="8"/>
      <c r="B46" s="8"/>
    </row>
    <row r="47" spans="1:6">
      <c r="A47" s="8"/>
      <c r="B47" s="8"/>
    </row>
    <row r="48" spans="1:6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pans="1:2">
      <c r="A60" s="8"/>
      <c r="B60" s="8"/>
    </row>
    <row r="61" spans="1:2">
      <c r="A61" s="8"/>
      <c r="B61" s="8"/>
    </row>
    <row r="62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  <row r="116" spans="1:2">
      <c r="A116" s="8"/>
      <c r="B116" s="8"/>
    </row>
    <row r="117" spans="1:2">
      <c r="A117" s="8"/>
      <c r="B117" s="8"/>
    </row>
    <row r="118" spans="1:2">
      <c r="A118" s="8"/>
      <c r="B118" s="8"/>
    </row>
    <row r="119" spans="1:2">
      <c r="A119" s="8"/>
      <c r="B119" s="8"/>
    </row>
    <row r="120" spans="1:2">
      <c r="A120" s="8"/>
      <c r="B120" s="8"/>
    </row>
    <row r="121" spans="1:2">
      <c r="A121" s="8"/>
      <c r="B121" s="8"/>
    </row>
    <row r="122" spans="1:2">
      <c r="A122" s="8"/>
      <c r="B122" s="8"/>
    </row>
    <row r="123" spans="1:2">
      <c r="A123" s="8"/>
      <c r="B123" s="8"/>
    </row>
    <row r="124" spans="1:2">
      <c r="A124" s="8"/>
      <c r="B124" s="8"/>
    </row>
    <row r="125" spans="1:2">
      <c r="A125" s="8"/>
      <c r="B125" s="8"/>
    </row>
    <row r="126" spans="1:2">
      <c r="A126" s="8"/>
      <c r="B126" s="8"/>
    </row>
    <row r="127" spans="1:2">
      <c r="A127" s="8"/>
      <c r="B127" s="8"/>
    </row>
    <row r="128" spans="1:2">
      <c r="A128" s="8"/>
      <c r="B128" s="8"/>
    </row>
    <row r="129" spans="1:2">
      <c r="A129" s="8"/>
      <c r="B129" s="8"/>
    </row>
    <row r="130" spans="1:2">
      <c r="A130" s="8"/>
      <c r="B130" s="8"/>
    </row>
    <row r="131" spans="1:2">
      <c r="A131" s="8"/>
      <c r="B131" s="8"/>
    </row>
    <row r="132" spans="1:2">
      <c r="A132" s="8"/>
      <c r="B132" s="8"/>
    </row>
    <row r="133" spans="1:2">
      <c r="A133" s="8"/>
      <c r="B133" s="8"/>
    </row>
    <row r="134" spans="1:2">
      <c r="A134" s="8"/>
      <c r="B134" s="8"/>
    </row>
    <row r="135" spans="1:2">
      <c r="A135" s="8"/>
      <c r="B135" s="8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  <row r="220" spans="1:2">
      <c r="A220" s="8"/>
      <c r="B220" s="8"/>
    </row>
    <row r="221" spans="1:2">
      <c r="A221" s="8"/>
      <c r="B221" s="8"/>
    </row>
  </sheetData>
  <mergeCells count="10">
    <mergeCell ref="A1:J1"/>
    <mergeCell ref="I3:J3"/>
    <mergeCell ref="G3:G4"/>
    <mergeCell ref="H3:H4"/>
    <mergeCell ref="A3:A4"/>
    <mergeCell ref="C3:C4"/>
    <mergeCell ref="D3:D4"/>
    <mergeCell ref="E3:E4"/>
    <mergeCell ref="F3:F4"/>
    <mergeCell ref="B3:B4"/>
  </mergeCells>
  <phoneticPr fontId="2" type="noConversion"/>
  <pageMargins left="0.74" right="0.17" top="0.21" bottom="0.33" header="0.17" footer="0.25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2020-01-03T09:12:38Z</cp:lastPrinted>
  <dcterms:created xsi:type="dcterms:W3CDTF">2001-07-03T09:54:14Z</dcterms:created>
  <dcterms:modified xsi:type="dcterms:W3CDTF">2020-01-03T09:12:40Z</dcterms:modified>
</cp:coreProperties>
</file>