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H36" i="1"/>
  <c r="F36"/>
  <c r="F37"/>
  <c r="F38"/>
  <c r="F39"/>
  <c r="H38" l="1"/>
  <c r="H6" i="2"/>
  <c r="D6"/>
  <c r="E6"/>
  <c r="F6"/>
  <c r="C6"/>
  <c r="G26" i="1"/>
  <c r="G25" s="1"/>
  <c r="E7"/>
  <c r="D7"/>
  <c r="C7"/>
  <c r="G7"/>
  <c r="I26" i="2"/>
  <c r="I30"/>
  <c r="J30" s="1"/>
  <c r="H35" i="1" l="1"/>
  <c r="I35" s="1"/>
  <c r="I36"/>
  <c r="H37"/>
  <c r="I37" s="1"/>
  <c r="I38"/>
  <c r="F24"/>
  <c r="H22"/>
  <c r="H23"/>
  <c r="I23" s="1"/>
  <c r="H24"/>
  <c r="D26"/>
  <c r="D25" s="1"/>
  <c r="E26"/>
  <c r="E25" s="1"/>
  <c r="C26"/>
  <c r="C25"/>
  <c r="H28" l="1"/>
  <c r="I28" s="1"/>
  <c r="H29"/>
  <c r="I29" s="1"/>
  <c r="H30"/>
  <c r="I30" s="1"/>
  <c r="H31"/>
  <c r="I31" s="1"/>
  <c r="H32"/>
  <c r="I32" s="1"/>
  <c r="H33"/>
  <c r="I33" s="1"/>
  <c r="H34"/>
  <c r="H39"/>
  <c r="I39" s="1"/>
  <c r="F26"/>
  <c r="F27"/>
  <c r="F28"/>
  <c r="F29"/>
  <c r="F30"/>
  <c r="F31"/>
  <c r="F32"/>
  <c r="F33"/>
  <c r="F34"/>
  <c r="F35"/>
  <c r="G6"/>
  <c r="G5" s="1"/>
  <c r="H27"/>
  <c r="I27" s="1"/>
  <c r="H26"/>
  <c r="I26" s="1"/>
  <c r="H25"/>
  <c r="I25" s="1"/>
  <c r="D6"/>
  <c r="D5" s="1"/>
  <c r="F25"/>
  <c r="F23"/>
  <c r="F22"/>
  <c r="H21"/>
  <c r="I21" s="1"/>
  <c r="F21"/>
  <c r="H20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F11"/>
  <c r="H10"/>
  <c r="I10" s="1"/>
  <c r="F10"/>
  <c r="H9"/>
  <c r="F9"/>
  <c r="H8"/>
  <c r="I8" s="1"/>
  <c r="F8"/>
  <c r="E6"/>
  <c r="E5" s="1"/>
  <c r="F7"/>
  <c r="E5" i="2"/>
  <c r="I22"/>
  <c r="I24"/>
  <c r="I19"/>
  <c r="J19" s="1"/>
  <c r="I17"/>
  <c r="J17"/>
  <c r="I9"/>
  <c r="I21"/>
  <c r="J21" s="1"/>
  <c r="I16"/>
  <c r="J16" s="1"/>
  <c r="I7"/>
  <c r="J7" s="1"/>
  <c r="I10"/>
  <c r="J10"/>
  <c r="I11"/>
  <c r="J11" s="1"/>
  <c r="I12"/>
  <c r="J12" s="1"/>
  <c r="I13"/>
  <c r="J13" s="1"/>
  <c r="I14"/>
  <c r="J14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26"/>
  <c r="G30"/>
  <c r="F5"/>
  <c r="H5"/>
  <c r="G7"/>
  <c r="C6" i="1"/>
  <c r="C5" s="1"/>
  <c r="C5" i="2"/>
  <c r="H7" i="1"/>
  <c r="I7" s="1"/>
  <c r="G5" i="2" l="1"/>
  <c r="F5" i="1"/>
  <c r="F6"/>
  <c r="H5"/>
  <c r="I5" s="1"/>
  <c r="I5" i="2"/>
  <c r="J5" s="1"/>
  <c r="H6" i="1"/>
  <c r="I6" s="1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<sst xmlns="http://schemas.openxmlformats.org/spreadsheetml/2006/main" count="86" uniqueCount="85">
  <si>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</si>
  <si>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</si>
  <si>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</si>
  <si>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</si>
  <si>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</si>
  <si>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</si>
  <si>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</si>
  <si>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</si>
  <si>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</si>
  <si>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</si>
  <si>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</si>
  <si>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</si>
  <si>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</si>
  <si>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</si>
  <si>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</si>
  <si>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</si>
  <si>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</si>
  <si>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t xml:space="preserve">  预备费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</si>
  <si>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</si>
  <si>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</si>
  <si>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</si>
  <si>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</si>
  <si>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</si>
  <si>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</si>
  <si>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</si>
  <si>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</si>
  <si>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</si>
  <si>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</si>
  <si>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</si>
  <si>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</si>
  <si>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</si>
  <si>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</si>
  <si>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</si>
  <si>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</si>
  <si>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</si>
  <si>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</si>
  <si>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</si>
  <si>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</si>
  <si>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</si>
  <si>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</si>
  <si>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</si>
  <si>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</si>
  <si>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</si>
  <si>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</si>
  <si>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</si>
  <si>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</si>
  <si>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</si>
  <si>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</si>
  <si>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</si>
  <si>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</si>
  <si>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</si>
  <si>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</si>
  <si>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</si>
  <si>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</si>
  <si>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</si>
  <si>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</si>
  <si>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</si>
  <si>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</si>
  <si>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</si>
  <si>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</si>
  <si>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</si>
  <si>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</si>
  <si>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</si>
  <si>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</si>
  <si>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</si>
  <si>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</si>
  <si>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</si>
  <si>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</si>
  <si>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</si>
  <si>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</si>
  <si>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</si>
  <si>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</si>
  <si>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</si>
  <si>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</si>
  <si>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</si>
  <si>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</si>
  <si>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</si>
  <si>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</si>
  <si>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</si>
  <si>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</si>
  <si>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</si>
  <si>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</si>
  <si>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</si>
  <si>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楚雄开发区二0一九年八月地方财政收入分项目执行情况表</t>
    <phoneticPr fontId="2" type="noConversion"/>
  </si>
  <si>
    <t>开发区二0一九年八月地方财政支出分项目执行情况表</t>
    <phoneticPr fontId="2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</si>
</sst>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.0_ ;_ * \-#,##0.0_ ;_ * &quot;-&quot;??_ ;_ @_ "/>
    <numFmt numFmtId="179" formatCode="_ * #,##0_ ;_ * \-#,##0_ ;_ * &quot;-&quot;??_ ;_ @_ "/>
    <numFmt numFmtId="180" formatCode="0.0_ "/>
    <numFmt numFmtId="181" formatCode="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184" fontId="0" fillId="0" borderId="6" xfId="0" applyNumberFormat="1" applyBorder="1" applyAlignment="1" applyProtection="1">
      <alignment horizontal="right" vertical="center" wrapText="1"/>
    </xf>
    <xf numFmtId="184" fontId="5" fillId="0" borderId="3" xfId="128" applyNumberFormat="1" applyFont="1" applyBorder="1" applyAlignment="1" applyProtection="1">
      <alignment horizontal="right"/>
    </xf>
    <xf numFmtId="184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179" fontId="0" fillId="0" borderId="6" xfId="0" applyNumberFormat="1" applyBorder="1" applyAlignment="1" applyProtection="1">
      <alignment horizontal="right" vertical="center" wrapText="1"/>
    </xf>
    <xf numFmtId="181" fontId="5" fillId="0" borderId="3" xfId="128" applyNumberFormat="1" applyFont="1" applyBorder="1" applyAlignment="1" applyProtection="1">
      <alignment horizontal="right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Zeros="0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M25" sqref="M25"/>
    </sheetView>
  </sheetViews>
  <sheetFormatPr defaultRowHeight="14.25"/>
  <cols>
    <col min="1" max="1" width="30.625" style="4" customWidth="1"/>
    <col min="2" max="2" width="9.125" style="4" customWidth="1"/>
    <col min="3" max="3" width="12" style="33" customWidth="1"/>
    <col min="4" max="4" width="10.5" style="33" customWidth="1"/>
    <col min="5" max="5" width="11.375" style="33" customWidth="1"/>
    <col min="6" max="6" width="10.125" style="33" customWidth="1"/>
    <col min="7" max="7" width="11.625" style="33" customWidth="1"/>
    <col min="8" max="8" width="11.25" style="41" customWidth="1"/>
    <col min="9" max="9" width="10.75" style="43" customWidth="1"/>
    <col min="10" max="14" width="9" style="33"/>
    <col min="15" max="16" width="9" style="30"/>
    <col min="17" max="16384" width="9" style="4"/>
  </cols>
  <sheetData>
    <row r="1" spans="1:16" ht="25.5" customHeight="1">
      <c r="A1" s="75" t="s">
        <v>83</v>
      </c>
      <c r="B1" s="75"/>
      <c r="C1" s="75"/>
      <c r="D1" s="75"/>
      <c r="E1" s="75"/>
      <c r="F1" s="75"/>
      <c r="G1" s="75"/>
      <c r="H1" s="75"/>
      <c r="I1" s="75"/>
    </row>
    <row r="2" spans="1:16" ht="25.5" customHeight="1">
      <c r="A2" s="5"/>
      <c r="B2" s="6"/>
      <c r="C2" s="34"/>
      <c r="D2" s="34"/>
      <c r="E2" s="34"/>
      <c r="F2" s="34"/>
      <c r="G2" s="35"/>
      <c r="H2" s="40" t="s">
        <v>19</v>
      </c>
      <c r="I2" s="42"/>
    </row>
    <row r="3" spans="1:16" s="48" customFormat="1" ht="15" customHeight="1">
      <c r="A3" s="78" t="s">
        <v>20</v>
      </c>
      <c r="B3" s="80" t="s">
        <v>21</v>
      </c>
      <c r="C3" s="76" t="s">
        <v>22</v>
      </c>
      <c r="D3" s="76" t="s">
        <v>23</v>
      </c>
      <c r="E3" s="76" t="s">
        <v>24</v>
      </c>
      <c r="F3" s="76" t="s">
        <v>1</v>
      </c>
      <c r="G3" s="76" t="s">
        <v>25</v>
      </c>
      <c r="H3" s="73" t="s">
        <v>26</v>
      </c>
      <c r="I3" s="74"/>
      <c r="J3" s="46"/>
      <c r="K3" s="46"/>
      <c r="L3" s="46"/>
      <c r="M3" s="46"/>
      <c r="N3" s="46"/>
      <c r="O3" s="47"/>
      <c r="P3" s="47"/>
    </row>
    <row r="4" spans="1:16" s="48" customFormat="1" ht="15" customHeight="1">
      <c r="A4" s="79"/>
      <c r="B4" s="81"/>
      <c r="C4" s="77"/>
      <c r="D4" s="77"/>
      <c r="E4" s="77"/>
      <c r="F4" s="77"/>
      <c r="G4" s="77"/>
      <c r="H4" s="49" t="s">
        <v>2</v>
      </c>
      <c r="I4" s="45" t="s">
        <v>27</v>
      </c>
      <c r="J4" s="46"/>
      <c r="K4" s="46"/>
      <c r="L4" s="46"/>
      <c r="M4" s="46"/>
      <c r="N4" s="46"/>
      <c r="O4" s="47"/>
      <c r="P4" s="47"/>
    </row>
    <row r="5" spans="1:16" s="18" customFormat="1" ht="21.75" customHeight="1">
      <c r="A5" s="52" t="s">
        <v>28</v>
      </c>
      <c r="B5" s="53">
        <v>100</v>
      </c>
      <c r="C5" s="54">
        <f>C6+C39</f>
        <v>106539</v>
      </c>
      <c r="D5" s="54">
        <f>D6+D39</f>
        <v>4199</v>
      </c>
      <c r="E5" s="54">
        <f>E6+E39</f>
        <v>75255</v>
      </c>
      <c r="F5" s="68">
        <f>IF(C5&lt;&gt;0,ROUND(E5/C5,4)*100,0)</f>
        <v>70.64</v>
      </c>
      <c r="G5" s="54">
        <f>G6+G39</f>
        <v>58829</v>
      </c>
      <c r="H5" s="55">
        <f>E5-G5</f>
        <v>16426</v>
      </c>
      <c r="I5" s="69">
        <f t="shared" ref="I5:I10" si="0">H5/G5*100</f>
        <v>27.921603290893948</v>
      </c>
      <c r="J5" s="38"/>
      <c r="K5" s="38"/>
      <c r="L5" s="38"/>
      <c r="M5" s="38"/>
      <c r="N5" s="38"/>
      <c r="O5" s="32"/>
      <c r="P5" s="32"/>
    </row>
    <row r="6" spans="1:16" s="18" customFormat="1" ht="21.75" customHeight="1">
      <c r="A6" s="15" t="s">
        <v>29</v>
      </c>
      <c r="B6" s="53">
        <v>200</v>
      </c>
      <c r="C6" s="54">
        <f>C7+C25</f>
        <v>76539</v>
      </c>
      <c r="D6" s="54">
        <f>D7+D25</f>
        <v>3476</v>
      </c>
      <c r="E6" s="54">
        <f>E7+E25</f>
        <v>51144</v>
      </c>
      <c r="F6" s="68">
        <f>IF(C6&lt;&gt;0,ROUND(E6/C6,4)*100,0)</f>
        <v>66.820000000000007</v>
      </c>
      <c r="G6" s="54">
        <f>G7+G25</f>
        <v>47148</v>
      </c>
      <c r="H6" s="55">
        <f t="shared" ref="H6:H39" si="1">E6-G6</f>
        <v>3996</v>
      </c>
      <c r="I6" s="69">
        <f t="shared" si="0"/>
        <v>8.4754390430134894</v>
      </c>
      <c r="J6" s="38"/>
      <c r="K6" s="38"/>
      <c r="L6" s="38"/>
      <c r="M6" s="38"/>
      <c r="N6" s="38"/>
      <c r="O6" s="32"/>
      <c r="P6" s="32"/>
    </row>
    <row r="7" spans="1:16" s="18" customFormat="1" ht="21.75" customHeight="1">
      <c r="A7" s="15" t="s">
        <v>30</v>
      </c>
      <c r="B7" s="53"/>
      <c r="C7" s="54">
        <f>SUM(C8:C24)</f>
        <v>55888</v>
      </c>
      <c r="D7" s="54">
        <f>SUM(D8:D24)</f>
        <v>2966</v>
      </c>
      <c r="E7" s="54">
        <f>SUM(E8:E24)</f>
        <v>32090</v>
      </c>
      <c r="F7" s="68">
        <f>IF(C7&lt;&gt;0,ROUND(E7/C7,4)*100,0)</f>
        <v>57.42</v>
      </c>
      <c r="G7" s="54">
        <f>SUM(G8:G24)</f>
        <v>33260</v>
      </c>
      <c r="H7" s="55">
        <f t="shared" si="1"/>
        <v>-1170</v>
      </c>
      <c r="I7" s="69">
        <f t="shared" si="0"/>
        <v>-3.5177390258568848</v>
      </c>
      <c r="J7" s="38"/>
      <c r="K7" s="38"/>
      <c r="L7" s="38"/>
      <c r="M7" s="38"/>
      <c r="N7" s="38"/>
      <c r="O7" s="32"/>
      <c r="P7" s="32"/>
    </row>
    <row r="8" spans="1:16" s="7" customFormat="1" ht="21.75" customHeight="1">
      <c r="A8" s="17" t="s">
        <v>31</v>
      </c>
      <c r="B8" s="53">
        <v>201</v>
      </c>
      <c r="C8" s="56">
        <v>22150</v>
      </c>
      <c r="D8" s="57">
        <v>1451</v>
      </c>
      <c r="E8" s="57">
        <v>13382</v>
      </c>
      <c r="F8" s="68">
        <f>IF(C8&lt;&gt;0,ROUND(E8/C8,4)*100,0)</f>
        <v>60.419999999999995</v>
      </c>
      <c r="G8" s="57">
        <v>13735</v>
      </c>
      <c r="H8" s="58">
        <f t="shared" si="1"/>
        <v>-353</v>
      </c>
      <c r="I8" s="70">
        <f t="shared" si="0"/>
        <v>-2.5700764470331272</v>
      </c>
      <c r="J8" s="36"/>
      <c r="K8" s="36"/>
      <c r="L8" s="36"/>
      <c r="M8" s="36"/>
      <c r="N8" s="36"/>
      <c r="O8" s="31"/>
      <c r="P8" s="31"/>
    </row>
    <row r="9" spans="1:16" s="7" customFormat="1" ht="21.75" customHeight="1">
      <c r="A9" s="17" t="s">
        <v>32</v>
      </c>
      <c r="B9" s="53">
        <v>202</v>
      </c>
      <c r="C9" s="56">
        <v>50</v>
      </c>
      <c r="D9" s="57"/>
      <c r="E9" s="57"/>
      <c r="F9" s="68">
        <f t="shared" ref="F9:F39" si="2">IF(C9&lt;&gt;0,ROUND(E9/C9,4)*100,0)</f>
        <v>0</v>
      </c>
      <c r="G9" s="57">
        <v>11</v>
      </c>
      <c r="H9" s="58">
        <f t="shared" si="1"/>
        <v>-11</v>
      </c>
      <c r="I9" s="70"/>
      <c r="J9" s="36"/>
      <c r="K9" s="36"/>
      <c r="L9" s="36"/>
      <c r="M9" s="36"/>
      <c r="N9" s="36"/>
      <c r="O9" s="31"/>
      <c r="P9" s="31"/>
    </row>
    <row r="10" spans="1:16" s="7" customFormat="1" ht="21.75" customHeight="1">
      <c r="A10" s="17" t="s">
        <v>33</v>
      </c>
      <c r="B10" s="53">
        <v>203</v>
      </c>
      <c r="C10" s="56">
        <v>2070</v>
      </c>
      <c r="D10" s="60">
        <v>-48</v>
      </c>
      <c r="E10" s="57">
        <v>1052</v>
      </c>
      <c r="F10" s="68">
        <f t="shared" si="2"/>
        <v>50.82</v>
      </c>
      <c r="G10" s="57">
        <v>1340</v>
      </c>
      <c r="H10" s="58">
        <f t="shared" si="1"/>
        <v>-288</v>
      </c>
      <c r="I10" s="70">
        <f t="shared" si="0"/>
        <v>-21.492537313432834</v>
      </c>
      <c r="J10" s="36"/>
      <c r="K10" s="36"/>
      <c r="L10" s="36"/>
      <c r="M10" s="36"/>
      <c r="N10" s="36"/>
      <c r="O10" s="31"/>
      <c r="P10" s="31"/>
    </row>
    <row r="11" spans="1:16" s="7" customFormat="1" ht="21.75" customHeight="1">
      <c r="A11" s="17" t="s">
        <v>34</v>
      </c>
      <c r="B11" s="53">
        <v>204</v>
      </c>
      <c r="C11" s="56"/>
      <c r="D11" s="57"/>
      <c r="E11" s="57"/>
      <c r="F11" s="68">
        <f t="shared" si="2"/>
        <v>0</v>
      </c>
      <c r="G11" s="57"/>
      <c r="H11" s="58">
        <f t="shared" si="1"/>
        <v>0</v>
      </c>
      <c r="I11" s="70"/>
      <c r="J11" s="36"/>
      <c r="K11" s="36"/>
      <c r="L11" s="36"/>
      <c r="M11" s="36"/>
      <c r="N11" s="36"/>
      <c r="O11" s="31"/>
      <c r="P11" s="31"/>
    </row>
    <row r="12" spans="1:16" s="7" customFormat="1" ht="21.75" customHeight="1">
      <c r="A12" s="17" t="s">
        <v>35</v>
      </c>
      <c r="B12" s="53">
        <v>205</v>
      </c>
      <c r="C12" s="56">
        <v>1318</v>
      </c>
      <c r="D12" s="57">
        <v>47</v>
      </c>
      <c r="E12" s="57">
        <v>1019</v>
      </c>
      <c r="F12" s="68">
        <f t="shared" si="2"/>
        <v>77.31</v>
      </c>
      <c r="G12" s="57">
        <v>913</v>
      </c>
      <c r="H12" s="58">
        <f t="shared" si="1"/>
        <v>106</v>
      </c>
      <c r="I12" s="70">
        <f>H12/G12*100</f>
        <v>11.610076670317634</v>
      </c>
      <c r="J12" s="36"/>
      <c r="K12" s="36"/>
      <c r="L12" s="36"/>
      <c r="M12" s="36"/>
      <c r="N12" s="36"/>
      <c r="O12" s="31"/>
      <c r="P12" s="31"/>
    </row>
    <row r="13" spans="1:16" s="7" customFormat="1" ht="21.75" customHeight="1">
      <c r="A13" s="17" t="s">
        <v>36</v>
      </c>
      <c r="B13" s="53">
        <v>206</v>
      </c>
      <c r="C13" s="56">
        <v>18</v>
      </c>
      <c r="D13" s="57">
        <v>1</v>
      </c>
      <c r="E13" s="57">
        <v>14</v>
      </c>
      <c r="F13" s="68">
        <f t="shared" si="2"/>
        <v>77.78</v>
      </c>
      <c r="G13" s="57">
        <v>11</v>
      </c>
      <c r="H13" s="58">
        <f t="shared" si="1"/>
        <v>3</v>
      </c>
      <c r="I13" s="70">
        <f>H13/G13*100</f>
        <v>27.27272727272727</v>
      </c>
      <c r="J13" s="36"/>
      <c r="K13" s="36"/>
      <c r="L13" s="36"/>
      <c r="M13" s="36"/>
      <c r="N13" s="36"/>
      <c r="O13" s="31"/>
      <c r="P13" s="31"/>
    </row>
    <row r="14" spans="1:16" s="7" customFormat="1" ht="21.75" customHeight="1">
      <c r="A14" s="17" t="s">
        <v>37</v>
      </c>
      <c r="B14" s="53">
        <v>208</v>
      </c>
      <c r="C14" s="56">
        <v>8147</v>
      </c>
      <c r="D14" s="57">
        <v>625</v>
      </c>
      <c r="E14" s="57">
        <v>4900</v>
      </c>
      <c r="F14" s="68">
        <f t="shared" si="2"/>
        <v>60.140000000000008</v>
      </c>
      <c r="G14" s="57">
        <v>5077</v>
      </c>
      <c r="H14" s="58">
        <f t="shared" si="1"/>
        <v>-177</v>
      </c>
      <c r="I14" s="70">
        <f t="shared" ref="I14:I21" si="3">H14/G14*100</f>
        <v>-3.4863108134725236</v>
      </c>
      <c r="J14" s="36"/>
      <c r="K14" s="36"/>
      <c r="L14" s="36"/>
      <c r="M14" s="36"/>
      <c r="N14" s="36"/>
      <c r="O14" s="31"/>
      <c r="P14" s="31"/>
    </row>
    <row r="15" spans="1:16" s="7" customFormat="1" ht="21.75" customHeight="1">
      <c r="A15" s="17" t="s">
        <v>38</v>
      </c>
      <c r="B15" s="53">
        <v>209</v>
      </c>
      <c r="C15" s="56">
        <v>3800</v>
      </c>
      <c r="D15" s="57">
        <v>40</v>
      </c>
      <c r="E15" s="57">
        <v>2021</v>
      </c>
      <c r="F15" s="68">
        <f t="shared" si="2"/>
        <v>53.180000000000007</v>
      </c>
      <c r="G15" s="57">
        <v>2533</v>
      </c>
      <c r="H15" s="58">
        <f t="shared" si="1"/>
        <v>-512</v>
      </c>
      <c r="I15" s="70">
        <f t="shared" si="3"/>
        <v>-20.213185945519147</v>
      </c>
      <c r="J15" s="36"/>
      <c r="K15" s="36"/>
      <c r="L15" s="36"/>
      <c r="M15" s="36"/>
      <c r="N15" s="36"/>
      <c r="O15" s="31"/>
      <c r="P15" s="31"/>
    </row>
    <row r="16" spans="1:16" s="7" customFormat="1" ht="21.75" customHeight="1">
      <c r="A16" s="17" t="s">
        <v>39</v>
      </c>
      <c r="B16" s="53">
        <v>210</v>
      </c>
      <c r="C16" s="56">
        <v>1185</v>
      </c>
      <c r="D16" s="57">
        <v>89</v>
      </c>
      <c r="E16" s="57">
        <v>918</v>
      </c>
      <c r="F16" s="68">
        <f t="shared" si="2"/>
        <v>77.47</v>
      </c>
      <c r="G16" s="57">
        <v>704</v>
      </c>
      <c r="H16" s="58">
        <f t="shared" si="1"/>
        <v>214</v>
      </c>
      <c r="I16" s="70">
        <f t="shared" si="3"/>
        <v>30.39772727272727</v>
      </c>
      <c r="J16" s="36"/>
      <c r="K16" s="36"/>
      <c r="L16" s="36"/>
      <c r="M16" s="36"/>
      <c r="N16" s="36"/>
      <c r="O16" s="31"/>
      <c r="P16" s="31"/>
    </row>
    <row r="17" spans="1:16" s="7" customFormat="1" ht="21.75" customHeight="1">
      <c r="A17" s="17" t="s">
        <v>40</v>
      </c>
      <c r="B17" s="53">
        <v>211</v>
      </c>
      <c r="C17" s="56">
        <v>2610</v>
      </c>
      <c r="D17" s="57">
        <v>33</v>
      </c>
      <c r="E17" s="57">
        <v>1642</v>
      </c>
      <c r="F17" s="68">
        <f t="shared" si="2"/>
        <v>62.91</v>
      </c>
      <c r="G17" s="57">
        <v>1334</v>
      </c>
      <c r="H17" s="58">
        <f t="shared" si="1"/>
        <v>308</v>
      </c>
      <c r="I17" s="70">
        <f t="shared" si="3"/>
        <v>23.088455772113946</v>
      </c>
      <c r="J17" s="36"/>
      <c r="K17" s="36"/>
      <c r="L17" s="36"/>
      <c r="M17" s="36"/>
      <c r="N17" s="36"/>
      <c r="O17" s="31"/>
      <c r="P17" s="31"/>
    </row>
    <row r="18" spans="1:16" s="7" customFormat="1" ht="21.75" customHeight="1">
      <c r="A18" s="17" t="s">
        <v>41</v>
      </c>
      <c r="B18" s="53">
        <v>212</v>
      </c>
      <c r="C18" s="56">
        <v>4350</v>
      </c>
      <c r="D18" s="57">
        <v>264</v>
      </c>
      <c r="E18" s="57">
        <v>1781</v>
      </c>
      <c r="F18" s="68">
        <f t="shared" si="2"/>
        <v>40.94</v>
      </c>
      <c r="G18" s="57">
        <v>1547</v>
      </c>
      <c r="H18" s="58">
        <f t="shared" si="1"/>
        <v>234</v>
      </c>
      <c r="I18" s="70">
        <f t="shared" si="3"/>
        <v>15.126050420168067</v>
      </c>
      <c r="J18" s="36"/>
      <c r="K18" s="36"/>
      <c r="L18" s="36"/>
      <c r="M18" s="36"/>
      <c r="N18" s="36"/>
      <c r="O18" s="31"/>
      <c r="P18" s="31"/>
    </row>
    <row r="19" spans="1:16" s="7" customFormat="1" ht="21.75" customHeight="1">
      <c r="A19" s="17" t="s">
        <v>79</v>
      </c>
      <c r="B19" s="53">
        <v>213</v>
      </c>
      <c r="C19" s="56">
        <v>1400</v>
      </c>
      <c r="D19" s="57">
        <v>109</v>
      </c>
      <c r="E19" s="57">
        <v>894</v>
      </c>
      <c r="F19" s="68">
        <f t="shared" si="2"/>
        <v>63.859999999999992</v>
      </c>
      <c r="G19" s="57">
        <v>975</v>
      </c>
      <c r="H19" s="58">
        <f t="shared" si="1"/>
        <v>-81</v>
      </c>
      <c r="I19" s="70">
        <f t="shared" si="3"/>
        <v>-8.3076923076923084</v>
      </c>
      <c r="J19" s="36"/>
      <c r="K19" s="36"/>
      <c r="L19" s="36"/>
      <c r="M19" s="36"/>
      <c r="N19" s="36"/>
      <c r="O19" s="31"/>
      <c r="P19" s="31"/>
    </row>
    <row r="20" spans="1:16" s="7" customFormat="1" ht="21.75" customHeight="1">
      <c r="A20" s="17" t="s">
        <v>42</v>
      </c>
      <c r="B20" s="53">
        <v>214</v>
      </c>
      <c r="C20" s="56">
        <v>950</v>
      </c>
      <c r="D20" s="57"/>
      <c r="E20" s="57"/>
      <c r="F20" s="68">
        <f t="shared" si="2"/>
        <v>0</v>
      </c>
      <c r="G20" s="57">
        <v>888</v>
      </c>
      <c r="H20" s="58">
        <f t="shared" si="1"/>
        <v>-888</v>
      </c>
      <c r="I20" s="70"/>
      <c r="J20" s="36"/>
      <c r="K20" s="36"/>
      <c r="L20" s="36"/>
      <c r="M20" s="36"/>
      <c r="N20" s="36"/>
      <c r="O20" s="31"/>
      <c r="P20" s="31"/>
    </row>
    <row r="21" spans="1:16" s="7" customFormat="1" ht="21.75" customHeight="1">
      <c r="A21" s="17" t="s">
        <v>43</v>
      </c>
      <c r="B21" s="53">
        <v>215</v>
      </c>
      <c r="C21" s="56">
        <v>7515</v>
      </c>
      <c r="D21" s="57">
        <v>355</v>
      </c>
      <c r="E21" s="57">
        <v>4393</v>
      </c>
      <c r="F21" s="68">
        <f t="shared" si="2"/>
        <v>58.46</v>
      </c>
      <c r="G21" s="57">
        <v>4161</v>
      </c>
      <c r="H21" s="58">
        <f t="shared" si="1"/>
        <v>232</v>
      </c>
      <c r="I21" s="70">
        <f t="shared" si="3"/>
        <v>5.5755827925979329</v>
      </c>
      <c r="J21" s="36"/>
      <c r="K21" s="36"/>
      <c r="L21" s="36"/>
      <c r="M21" s="36"/>
      <c r="N21" s="36"/>
      <c r="O21" s="31"/>
      <c r="P21" s="31"/>
    </row>
    <row r="22" spans="1:16" s="7" customFormat="1" ht="21.75" customHeight="1">
      <c r="A22" s="17" t="s">
        <v>44</v>
      </c>
      <c r="B22" s="53">
        <v>216</v>
      </c>
      <c r="C22" s="56">
        <v>275</v>
      </c>
      <c r="D22" s="57"/>
      <c r="E22" s="57"/>
      <c r="F22" s="68">
        <f t="shared" si="2"/>
        <v>0</v>
      </c>
      <c r="G22" s="57"/>
      <c r="H22" s="58">
        <f t="shared" ref="H22:H24" si="4">E22-G22</f>
        <v>0</v>
      </c>
      <c r="I22" s="70"/>
      <c r="J22" s="36"/>
      <c r="K22" s="36"/>
      <c r="L22" s="36"/>
      <c r="M22" s="36"/>
      <c r="N22" s="36"/>
      <c r="O22" s="31"/>
      <c r="P22" s="31"/>
    </row>
    <row r="23" spans="1:16" s="7" customFormat="1" ht="21.75" customHeight="1">
      <c r="A23" s="17" t="s">
        <v>58</v>
      </c>
      <c r="B23" s="53">
        <v>217</v>
      </c>
      <c r="C23" s="56">
        <v>50</v>
      </c>
      <c r="D23" s="57"/>
      <c r="E23" s="57">
        <v>70</v>
      </c>
      <c r="F23" s="68">
        <f t="shared" si="2"/>
        <v>140</v>
      </c>
      <c r="G23" s="39">
        <v>31</v>
      </c>
      <c r="H23" s="58">
        <f t="shared" si="4"/>
        <v>39</v>
      </c>
      <c r="I23" s="70">
        <f t="shared" ref="I23" si="5">H23/G23*100</f>
        <v>125.80645161290323</v>
      </c>
      <c r="J23" s="36"/>
      <c r="K23" s="36"/>
      <c r="L23" s="36"/>
      <c r="M23" s="36"/>
      <c r="N23" s="36"/>
      <c r="O23" s="31"/>
      <c r="P23" s="31"/>
    </row>
    <row r="24" spans="1:16" s="7" customFormat="1" ht="21.75" customHeight="1">
      <c r="A24" s="17" t="s">
        <v>80</v>
      </c>
      <c r="B24" s="53"/>
      <c r="C24" s="56"/>
      <c r="D24" s="57"/>
      <c r="E24" s="57">
        <v>4</v>
      </c>
      <c r="F24" s="68">
        <f t="shared" si="2"/>
        <v>0</v>
      </c>
      <c r="G24" s="57"/>
      <c r="H24" s="58">
        <f t="shared" si="4"/>
        <v>4</v>
      </c>
      <c r="I24" s="70"/>
      <c r="J24" s="36"/>
      <c r="K24" s="36"/>
      <c r="L24" s="36"/>
      <c r="M24" s="36"/>
      <c r="N24" s="36"/>
      <c r="O24" s="31"/>
      <c r="P24" s="31"/>
    </row>
    <row r="25" spans="1:16" s="18" customFormat="1" ht="21.75" customHeight="1">
      <c r="A25" s="15" t="s">
        <v>45</v>
      </c>
      <c r="B25" s="53"/>
      <c r="C25" s="54">
        <f>SUM(C26,C32:C38)</f>
        <v>20651</v>
      </c>
      <c r="D25" s="54">
        <f>SUM(D26,D32:D38)</f>
        <v>510</v>
      </c>
      <c r="E25" s="54">
        <f>SUM(E26,E32:E38)</f>
        <v>19054</v>
      </c>
      <c r="F25" s="68">
        <f t="shared" si="2"/>
        <v>92.27</v>
      </c>
      <c r="G25" s="37">
        <f>SUM(G26,G32:G38)</f>
        <v>13888</v>
      </c>
      <c r="H25" s="55">
        <f t="shared" si="1"/>
        <v>5166</v>
      </c>
      <c r="I25" s="69">
        <f>H25/G25*100</f>
        <v>37.197580645161288</v>
      </c>
      <c r="J25" s="38"/>
      <c r="K25" s="38"/>
      <c r="L25" s="38"/>
      <c r="M25" s="38"/>
      <c r="N25" s="38"/>
      <c r="O25" s="32"/>
      <c r="P25" s="32"/>
    </row>
    <row r="26" spans="1:16" s="7" customFormat="1" ht="21.75" customHeight="1">
      <c r="A26" s="17" t="s">
        <v>46</v>
      </c>
      <c r="B26" s="53">
        <v>218</v>
      </c>
      <c r="C26" s="56">
        <f>SUM(C27:C31)</f>
        <v>1470</v>
      </c>
      <c r="D26" s="56">
        <f t="shared" ref="D26:E26" si="6">SUM(D27:D31)</f>
        <v>102</v>
      </c>
      <c r="E26" s="56">
        <f t="shared" si="6"/>
        <v>858</v>
      </c>
      <c r="F26" s="68">
        <f t="shared" si="2"/>
        <v>58.37</v>
      </c>
      <c r="G26" s="57">
        <f>SUM(G27:G31)</f>
        <v>2095</v>
      </c>
      <c r="H26" s="58">
        <f t="shared" si="1"/>
        <v>-1237</v>
      </c>
      <c r="I26" s="70">
        <f>H26/G26*100</f>
        <v>-59.045346062052509</v>
      </c>
      <c r="J26" s="36"/>
      <c r="K26" s="36"/>
      <c r="L26" s="36"/>
      <c r="M26" s="36"/>
      <c r="N26" s="36"/>
      <c r="O26" s="31"/>
      <c r="P26" s="31"/>
    </row>
    <row r="27" spans="1:16" s="7" customFormat="1" ht="21.75" customHeight="1">
      <c r="A27" s="12" t="s">
        <v>47</v>
      </c>
      <c r="B27" s="59">
        <v>159</v>
      </c>
      <c r="C27" s="56">
        <v>1400</v>
      </c>
      <c r="D27" s="57">
        <v>86</v>
      </c>
      <c r="E27" s="57">
        <v>814</v>
      </c>
      <c r="F27" s="68">
        <f t="shared" si="2"/>
        <v>58.14</v>
      </c>
      <c r="G27" s="57">
        <v>834</v>
      </c>
      <c r="H27" s="58">
        <f t="shared" si="1"/>
        <v>-20</v>
      </c>
      <c r="I27" s="70">
        <f>H27/G27*100</f>
        <v>-2.3980815347721824</v>
      </c>
      <c r="J27" s="36"/>
      <c r="K27" s="36"/>
      <c r="L27" s="36"/>
      <c r="M27" s="36"/>
      <c r="N27" s="36"/>
      <c r="O27" s="31"/>
      <c r="P27" s="31"/>
    </row>
    <row r="28" spans="1:16" s="7" customFormat="1" ht="21.75" customHeight="1">
      <c r="A28" s="11" t="s">
        <v>48</v>
      </c>
      <c r="B28" s="59"/>
      <c r="C28" s="56">
        <v>70</v>
      </c>
      <c r="D28" s="57">
        <v>16</v>
      </c>
      <c r="E28" s="57">
        <v>44</v>
      </c>
      <c r="F28" s="68">
        <f t="shared" si="2"/>
        <v>62.860000000000007</v>
      </c>
      <c r="G28" s="57">
        <v>4</v>
      </c>
      <c r="H28" s="58">
        <f t="shared" si="1"/>
        <v>40</v>
      </c>
      <c r="I28" s="70">
        <f t="shared" ref="I28:I32" si="7">H28/G28*100</f>
        <v>1000</v>
      </c>
      <c r="J28" s="36"/>
      <c r="K28" s="36"/>
      <c r="L28" s="36"/>
      <c r="M28" s="36"/>
      <c r="N28" s="36"/>
      <c r="O28" s="31"/>
      <c r="P28" s="31"/>
    </row>
    <row r="29" spans="1:16" s="7" customFormat="1" ht="21.75" customHeight="1">
      <c r="A29" s="12" t="s">
        <v>49</v>
      </c>
      <c r="B29" s="59"/>
      <c r="C29" s="56"/>
      <c r="D29" s="57"/>
      <c r="E29" s="57"/>
      <c r="F29" s="68">
        <f t="shared" si="2"/>
        <v>0</v>
      </c>
      <c r="G29" s="57">
        <v>204</v>
      </c>
      <c r="H29" s="58">
        <f t="shared" si="1"/>
        <v>-204</v>
      </c>
      <c r="I29" s="70">
        <f t="shared" si="7"/>
        <v>-100</v>
      </c>
      <c r="J29" s="36"/>
      <c r="K29" s="36"/>
      <c r="L29" s="36"/>
      <c r="M29" s="36"/>
      <c r="N29" s="36"/>
      <c r="O29" s="31"/>
      <c r="P29" s="31"/>
    </row>
    <row r="30" spans="1:16" s="7" customFormat="1" ht="21.75" customHeight="1">
      <c r="A30" s="12" t="s">
        <v>50</v>
      </c>
      <c r="B30" s="59"/>
      <c r="C30" s="56"/>
      <c r="D30" s="57"/>
      <c r="E30" s="57"/>
      <c r="F30" s="68">
        <f t="shared" si="2"/>
        <v>0</v>
      </c>
      <c r="G30" s="57">
        <v>153</v>
      </c>
      <c r="H30" s="58">
        <f t="shared" si="1"/>
        <v>-153</v>
      </c>
      <c r="I30" s="70">
        <f t="shared" si="7"/>
        <v>-100</v>
      </c>
      <c r="J30" s="36"/>
      <c r="K30" s="36"/>
      <c r="L30" s="36"/>
      <c r="M30" s="36"/>
      <c r="N30" s="36"/>
      <c r="O30" s="31"/>
      <c r="P30" s="31"/>
    </row>
    <row r="31" spans="1:16" s="7" customFormat="1" ht="21.75" customHeight="1">
      <c r="A31" s="11" t="s">
        <v>51</v>
      </c>
      <c r="B31" s="59"/>
      <c r="C31" s="56"/>
      <c r="D31" s="57"/>
      <c r="E31" s="57"/>
      <c r="F31" s="68">
        <f t="shared" si="2"/>
        <v>0</v>
      </c>
      <c r="G31" s="57">
        <v>900</v>
      </c>
      <c r="H31" s="58">
        <f t="shared" si="1"/>
        <v>-900</v>
      </c>
      <c r="I31" s="70">
        <f t="shared" si="7"/>
        <v>-100</v>
      </c>
      <c r="J31" s="36"/>
      <c r="K31" s="36"/>
      <c r="L31" s="36"/>
      <c r="M31" s="36"/>
      <c r="N31" s="36"/>
      <c r="O31" s="31"/>
      <c r="P31" s="31"/>
    </row>
    <row r="32" spans="1:16" s="7" customFormat="1" ht="21.75" customHeight="1">
      <c r="A32" s="17" t="s">
        <v>52</v>
      </c>
      <c r="B32" s="53">
        <v>219</v>
      </c>
      <c r="C32" s="56">
        <v>700</v>
      </c>
      <c r="D32" s="57">
        <v>399</v>
      </c>
      <c r="E32" s="60">
        <v>676</v>
      </c>
      <c r="F32" s="68">
        <f t="shared" si="2"/>
        <v>96.57</v>
      </c>
      <c r="G32" s="60">
        <v>1053</v>
      </c>
      <c r="H32" s="58">
        <f t="shared" si="1"/>
        <v>-377</v>
      </c>
      <c r="I32" s="70">
        <f t="shared" si="7"/>
        <v>-35.802469135802468</v>
      </c>
      <c r="J32" s="36"/>
      <c r="K32" s="36"/>
      <c r="L32" s="36"/>
      <c r="M32" s="36"/>
      <c r="N32" s="36"/>
      <c r="O32" s="31"/>
      <c r="P32" s="31"/>
    </row>
    <row r="33" spans="1:16" s="7" customFormat="1" ht="21.75" customHeight="1">
      <c r="A33" s="17" t="s">
        <v>53</v>
      </c>
      <c r="B33" s="53">
        <v>220</v>
      </c>
      <c r="C33" s="56">
        <v>1015</v>
      </c>
      <c r="D33" s="57">
        <v>6</v>
      </c>
      <c r="E33" s="61">
        <v>1459</v>
      </c>
      <c r="F33" s="68">
        <f t="shared" si="2"/>
        <v>143.74</v>
      </c>
      <c r="G33" s="61">
        <v>1532</v>
      </c>
      <c r="H33" s="58">
        <f t="shared" si="1"/>
        <v>-73</v>
      </c>
      <c r="I33" s="70">
        <f>H33/G33*100</f>
        <v>-4.7650130548302876</v>
      </c>
      <c r="J33" s="36"/>
      <c r="K33" s="36"/>
      <c r="L33" s="36"/>
      <c r="M33" s="36"/>
      <c r="N33" s="36"/>
      <c r="O33" s="31"/>
      <c r="P33" s="31"/>
    </row>
    <row r="34" spans="1:16" s="7" customFormat="1" ht="21.75" customHeight="1">
      <c r="A34" s="17" t="s">
        <v>54</v>
      </c>
      <c r="B34" s="53">
        <v>221</v>
      </c>
      <c r="C34" s="56"/>
      <c r="D34" s="57"/>
      <c r="E34" s="61"/>
      <c r="F34" s="68">
        <f t="shared" si="2"/>
        <v>0</v>
      </c>
      <c r="G34" s="61"/>
      <c r="H34" s="58">
        <f t="shared" si="1"/>
        <v>0</v>
      </c>
      <c r="I34" s="70"/>
      <c r="J34" s="36"/>
      <c r="K34" s="36"/>
      <c r="L34" s="36"/>
      <c r="M34" s="36"/>
      <c r="N34" s="36"/>
      <c r="O34" s="31"/>
      <c r="P34" s="31"/>
    </row>
    <row r="35" spans="1:16" s="7" customFormat="1" ht="21.75" customHeight="1">
      <c r="A35" s="16" t="s">
        <v>55</v>
      </c>
      <c r="B35" s="53">
        <v>222</v>
      </c>
      <c r="C35" s="56">
        <v>16986</v>
      </c>
      <c r="D35" s="57"/>
      <c r="E35" s="57">
        <v>15084</v>
      </c>
      <c r="F35" s="68">
        <f t="shared" si="2"/>
        <v>88.8</v>
      </c>
      <c r="G35" s="57">
        <v>8687</v>
      </c>
      <c r="H35" s="58">
        <f t="shared" si="1"/>
        <v>6397</v>
      </c>
      <c r="I35" s="70">
        <f t="shared" ref="I35:I38" si="8">H35/G35*100</f>
        <v>73.638770576723843</v>
      </c>
      <c r="J35" s="36"/>
      <c r="K35" s="36"/>
      <c r="L35" s="36"/>
      <c r="M35" s="36"/>
      <c r="N35" s="36"/>
      <c r="O35" s="31"/>
      <c r="P35" s="31"/>
    </row>
    <row r="36" spans="1:16" s="7" customFormat="1" ht="21.75" customHeight="1">
      <c r="A36" s="17" t="s">
        <v>82</v>
      </c>
      <c r="B36" s="53"/>
      <c r="C36" s="56">
        <v>30</v>
      </c>
      <c r="D36" s="57"/>
      <c r="E36" s="57">
        <v>23</v>
      </c>
      <c r="F36" s="68">
        <f t="shared" si="2"/>
        <v>76.67</v>
      </c>
      <c r="G36" s="57">
        <v>19</v>
      </c>
      <c r="H36" s="58">
        <f t="shared" si="1"/>
        <v>4</v>
      </c>
      <c r="I36" s="70">
        <f t="shared" si="8"/>
        <v>21.052631578947366</v>
      </c>
      <c r="J36" s="36"/>
      <c r="K36" s="36"/>
      <c r="L36" s="36"/>
      <c r="M36" s="36"/>
      <c r="N36" s="36"/>
      <c r="O36" s="31"/>
      <c r="P36" s="31"/>
    </row>
    <row r="37" spans="1:16" s="7" customFormat="1" ht="21.75" customHeight="1">
      <c r="A37" s="17" t="s">
        <v>81</v>
      </c>
      <c r="B37" s="53"/>
      <c r="C37" s="56">
        <v>350</v>
      </c>
      <c r="D37" s="57"/>
      <c r="E37" s="57">
        <v>300</v>
      </c>
      <c r="F37" s="68">
        <f t="shared" si="2"/>
        <v>85.71</v>
      </c>
      <c r="G37" s="57">
        <v>339</v>
      </c>
      <c r="H37" s="58">
        <f t="shared" si="1"/>
        <v>-39</v>
      </c>
      <c r="I37" s="70">
        <f t="shared" si="8"/>
        <v>-11.504424778761061</v>
      </c>
      <c r="J37" s="36"/>
      <c r="K37" s="36"/>
      <c r="L37" s="36"/>
      <c r="M37" s="36"/>
      <c r="N37" s="36"/>
      <c r="O37" s="31"/>
      <c r="P37" s="31"/>
    </row>
    <row r="38" spans="1:16" s="7" customFormat="1" ht="21.75" customHeight="1">
      <c r="A38" s="17" t="s">
        <v>56</v>
      </c>
      <c r="B38" s="53">
        <v>223</v>
      </c>
      <c r="C38" s="56">
        <v>100</v>
      </c>
      <c r="D38" s="57">
        <v>3</v>
      </c>
      <c r="E38" s="57">
        <v>654</v>
      </c>
      <c r="F38" s="68">
        <f t="shared" si="2"/>
        <v>654</v>
      </c>
      <c r="G38" s="57">
        <v>163</v>
      </c>
      <c r="H38" s="58">
        <f t="shared" si="1"/>
        <v>491</v>
      </c>
      <c r="I38" s="70">
        <f t="shared" si="8"/>
        <v>301.22699386503069</v>
      </c>
      <c r="J38" s="36"/>
      <c r="K38" s="36"/>
      <c r="L38" s="36"/>
      <c r="M38" s="36"/>
      <c r="N38" s="36"/>
      <c r="O38" s="31"/>
      <c r="P38" s="31"/>
    </row>
    <row r="39" spans="1:16" s="7" customFormat="1" ht="21.75" customHeight="1">
      <c r="A39" s="63" t="s">
        <v>57</v>
      </c>
      <c r="B39" s="59">
        <v>300</v>
      </c>
      <c r="C39" s="62">
        <v>30000</v>
      </c>
      <c r="D39" s="57">
        <v>723</v>
      </c>
      <c r="E39" s="64">
        <v>24111</v>
      </c>
      <c r="F39" s="68">
        <f t="shared" si="2"/>
        <v>80.36999999999999</v>
      </c>
      <c r="G39" s="64">
        <v>11681</v>
      </c>
      <c r="H39" s="58">
        <f t="shared" si="1"/>
        <v>12430</v>
      </c>
      <c r="I39" s="70">
        <f>H39/G39*100</f>
        <v>106.41212224980738</v>
      </c>
      <c r="J39" s="36"/>
      <c r="K39" s="36"/>
      <c r="L39" s="36"/>
      <c r="M39" s="36"/>
      <c r="N39" s="36"/>
      <c r="O39" s="31"/>
      <c r="P39" s="31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1.0236220472440944" right="0.78740157480314965" top="0.39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P9" sqref="P9"/>
    </sheetView>
  </sheetViews>
  <sheetFormatPr defaultRowHeight="14.25"/>
  <cols>
    <col min="1" max="1" width="28.625" style="1" customWidth="1"/>
    <col min="2" max="2" width="6" style="1" customWidth="1"/>
    <col min="3" max="3" width="13.75" style="23" customWidth="1"/>
    <col min="4" max="4" width="10.25" style="23" customWidth="1"/>
    <col min="5" max="5" width="10.625" style="19" customWidth="1"/>
    <col min="6" max="6" width="11" style="23" customWidth="1"/>
    <col min="7" max="7" width="10.375" style="23" customWidth="1"/>
    <col min="8" max="8" width="9" style="19" customWidth="1"/>
    <col min="9" max="9" width="11.75" style="23" customWidth="1"/>
    <col min="10" max="10" width="10.625" style="44" customWidth="1"/>
    <col min="11" max="16384" width="9" style="1"/>
  </cols>
  <sheetData>
    <row r="1" spans="1:10" ht="24" customHeight="1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7.25" customHeight="1">
      <c r="A2" s="2"/>
      <c r="B2" s="2"/>
      <c r="I2" s="24" t="s">
        <v>16</v>
      </c>
    </row>
    <row r="3" spans="1:10" s="29" customFormat="1" ht="18.75" customHeight="1">
      <c r="A3" s="78" t="s">
        <v>0</v>
      </c>
      <c r="B3" s="78" t="s">
        <v>8</v>
      </c>
      <c r="C3" s="78" t="s">
        <v>12</v>
      </c>
      <c r="D3" s="78" t="s">
        <v>11</v>
      </c>
      <c r="E3" s="86" t="s">
        <v>6</v>
      </c>
      <c r="F3" s="78" t="s">
        <v>7</v>
      </c>
      <c r="G3" s="78" t="s">
        <v>13</v>
      </c>
      <c r="H3" s="86" t="s">
        <v>3</v>
      </c>
      <c r="I3" s="84" t="s">
        <v>4</v>
      </c>
      <c r="J3" s="85"/>
    </row>
    <row r="4" spans="1:10" s="29" customFormat="1" ht="15.75" customHeight="1">
      <c r="A4" s="79"/>
      <c r="B4" s="88"/>
      <c r="C4" s="79"/>
      <c r="D4" s="79"/>
      <c r="E4" s="87"/>
      <c r="F4" s="79"/>
      <c r="G4" s="79"/>
      <c r="H4" s="87"/>
      <c r="I4" s="3" t="s">
        <v>2</v>
      </c>
      <c r="J4" s="45" t="s">
        <v>5</v>
      </c>
    </row>
    <row r="5" spans="1:10" ht="17.25" customHeight="1">
      <c r="A5" s="9" t="s">
        <v>9</v>
      </c>
      <c r="B5" s="13">
        <v>500</v>
      </c>
      <c r="C5" s="50">
        <f>C6+C30</f>
        <v>169003</v>
      </c>
      <c r="D5" s="50">
        <f>D6+D30</f>
        <v>0</v>
      </c>
      <c r="E5" s="20">
        <f>E6+E30</f>
        <v>19855</v>
      </c>
      <c r="F5" s="20">
        <f>F6+F30</f>
        <v>151938</v>
      </c>
      <c r="G5" s="71">
        <f>IF(C5&lt;&gt;0,ROUND(F5/C5,4)*100,0)</f>
        <v>89.9</v>
      </c>
      <c r="H5" s="20">
        <f>H6+H30</f>
        <v>61754</v>
      </c>
      <c r="I5" s="25">
        <f t="shared" ref="I5:I30" si="0">F5-H5</f>
        <v>90184</v>
      </c>
      <c r="J5" s="72">
        <f>I5/H5*100</f>
        <v>146.03750364348869</v>
      </c>
    </row>
    <row r="6" spans="1:10" ht="18" customHeight="1">
      <c r="A6" s="15" t="s">
        <v>18</v>
      </c>
      <c r="B6" s="13">
        <v>600</v>
      </c>
      <c r="C6" s="25">
        <f>SUM(C7:C29)</f>
        <v>78971</v>
      </c>
      <c r="D6" s="25">
        <f t="shared" ref="D6:F6" si="1">SUM(D7:D29)</f>
        <v>0</v>
      </c>
      <c r="E6" s="25">
        <f t="shared" si="1"/>
        <v>3827</v>
      </c>
      <c r="F6" s="25">
        <f t="shared" si="1"/>
        <v>58438</v>
      </c>
      <c r="G6" s="71">
        <f>IF(C6&lt;&gt;0,ROUND(F6/C6,4)*100,0)</f>
        <v>74</v>
      </c>
      <c r="H6" s="21">
        <f>SUM(H7:H29)</f>
        <v>48209</v>
      </c>
      <c r="I6" s="25">
        <f t="shared" si="0"/>
        <v>10229</v>
      </c>
      <c r="J6" s="72">
        <f>I6/H6*100</f>
        <v>21.218029828455268</v>
      </c>
    </row>
    <row r="7" spans="1:10" ht="18" customHeight="1">
      <c r="A7" s="65" t="s">
        <v>60</v>
      </c>
      <c r="B7" s="13">
        <v>601</v>
      </c>
      <c r="C7" s="26">
        <v>8172</v>
      </c>
      <c r="D7" s="26"/>
      <c r="E7" s="22">
        <v>545</v>
      </c>
      <c r="F7" s="22">
        <v>3505</v>
      </c>
      <c r="G7" s="71">
        <f>IF(C7&lt;&gt;0,ROUND(F7/C7,4)*100,0)</f>
        <v>42.89</v>
      </c>
      <c r="H7" s="22">
        <v>4352</v>
      </c>
      <c r="I7" s="25">
        <f t="shared" si="0"/>
        <v>-847</v>
      </c>
      <c r="J7" s="72">
        <f t="shared" ref="J7:J30" si="2">I7/H7*100</f>
        <v>-19.462316176470587</v>
      </c>
    </row>
    <row r="8" spans="1:10" ht="18" customHeight="1">
      <c r="A8" s="66" t="s">
        <v>61</v>
      </c>
      <c r="B8" s="10">
        <v>602</v>
      </c>
      <c r="C8" s="27"/>
      <c r="D8" s="27"/>
      <c r="E8" s="22"/>
      <c r="F8" s="22"/>
      <c r="G8" s="71">
        <f t="shared" ref="G8:G30" si="3">IF(C8&lt;&gt;0,ROUND(F8/C8,4)*100,0)</f>
        <v>0</v>
      </c>
      <c r="H8" s="22"/>
      <c r="I8" s="25">
        <f t="shared" si="0"/>
        <v>0</v>
      </c>
      <c r="J8" s="72"/>
    </row>
    <row r="9" spans="1:10" ht="18" customHeight="1">
      <c r="A9" s="66" t="s">
        <v>62</v>
      </c>
      <c r="B9" s="10">
        <v>603</v>
      </c>
      <c r="C9" s="26"/>
      <c r="D9" s="28"/>
      <c r="E9" s="22"/>
      <c r="F9" s="51"/>
      <c r="G9" s="71">
        <f t="shared" si="3"/>
        <v>0</v>
      </c>
      <c r="H9" s="51"/>
      <c r="I9" s="25">
        <f t="shared" si="0"/>
        <v>0</v>
      </c>
      <c r="J9" s="72"/>
    </row>
    <row r="10" spans="1:10" ht="18" customHeight="1">
      <c r="A10" s="65" t="s">
        <v>63</v>
      </c>
      <c r="B10" s="10">
        <v>604</v>
      </c>
      <c r="C10" s="26">
        <v>1930</v>
      </c>
      <c r="D10" s="26"/>
      <c r="E10" s="22">
        <v>260</v>
      </c>
      <c r="F10" s="22">
        <v>1415</v>
      </c>
      <c r="G10" s="71">
        <f t="shared" si="3"/>
        <v>73.319999999999993</v>
      </c>
      <c r="H10" s="22">
        <v>1104</v>
      </c>
      <c r="I10" s="25">
        <f t="shared" si="0"/>
        <v>311</v>
      </c>
      <c r="J10" s="72">
        <f t="shared" si="2"/>
        <v>28.170289855072461</v>
      </c>
    </row>
    <row r="11" spans="1:10" ht="18" customHeight="1">
      <c r="A11" s="65" t="s">
        <v>64</v>
      </c>
      <c r="B11" s="10">
        <v>605</v>
      </c>
      <c r="C11" s="26">
        <v>8415</v>
      </c>
      <c r="D11" s="26"/>
      <c r="E11" s="22">
        <v>844</v>
      </c>
      <c r="F11" s="22">
        <v>5133</v>
      </c>
      <c r="G11" s="71">
        <f t="shared" si="3"/>
        <v>61</v>
      </c>
      <c r="H11" s="22">
        <v>5206</v>
      </c>
      <c r="I11" s="25">
        <f t="shared" si="0"/>
        <v>-73</v>
      </c>
      <c r="J11" s="72">
        <f t="shared" si="2"/>
        <v>-1.4022281982328082</v>
      </c>
    </row>
    <row r="12" spans="1:10" ht="18" customHeight="1">
      <c r="A12" s="65" t="s">
        <v>65</v>
      </c>
      <c r="B12" s="10">
        <v>606</v>
      </c>
      <c r="C12" s="26">
        <v>5781</v>
      </c>
      <c r="D12" s="26"/>
      <c r="E12" s="22">
        <v>607</v>
      </c>
      <c r="F12" s="22">
        <v>995</v>
      </c>
      <c r="G12" s="71">
        <f t="shared" si="3"/>
        <v>17.21</v>
      </c>
      <c r="H12" s="22">
        <v>5546</v>
      </c>
      <c r="I12" s="25">
        <f t="shared" si="0"/>
        <v>-4551</v>
      </c>
      <c r="J12" s="72">
        <f t="shared" si="2"/>
        <v>-82.059141723764867</v>
      </c>
    </row>
    <row r="13" spans="1:10" ht="18" customHeight="1">
      <c r="A13" s="66" t="s">
        <v>66</v>
      </c>
      <c r="B13" s="10">
        <v>607</v>
      </c>
      <c r="C13" s="26">
        <v>748</v>
      </c>
      <c r="D13" s="26"/>
      <c r="E13" s="22">
        <v>60</v>
      </c>
      <c r="F13" s="51">
        <v>581</v>
      </c>
      <c r="G13" s="71">
        <f t="shared" si="3"/>
        <v>77.669999999999987</v>
      </c>
      <c r="H13" s="51">
        <v>458</v>
      </c>
      <c r="I13" s="25">
        <f t="shared" si="0"/>
        <v>123</v>
      </c>
      <c r="J13" s="72">
        <f t="shared" si="2"/>
        <v>26.855895196506552</v>
      </c>
    </row>
    <row r="14" spans="1:10" ht="18" customHeight="1">
      <c r="A14" s="65" t="s">
        <v>67</v>
      </c>
      <c r="B14" s="10">
        <v>608</v>
      </c>
      <c r="C14" s="26">
        <v>2553</v>
      </c>
      <c r="D14" s="26"/>
      <c r="E14" s="22">
        <v>282</v>
      </c>
      <c r="F14" s="51">
        <v>1599</v>
      </c>
      <c r="G14" s="71">
        <f t="shared" si="3"/>
        <v>62.629999999999995</v>
      </c>
      <c r="H14" s="51">
        <v>1211</v>
      </c>
      <c r="I14" s="25">
        <f t="shared" si="0"/>
        <v>388</v>
      </c>
      <c r="J14" s="72">
        <f t="shared" si="2"/>
        <v>32.039636663914123</v>
      </c>
    </row>
    <row r="15" spans="1:10" ht="18" customHeight="1">
      <c r="A15" s="66" t="s">
        <v>68</v>
      </c>
      <c r="B15" s="10">
        <v>609</v>
      </c>
      <c r="C15" s="26">
        <v>1167</v>
      </c>
      <c r="D15" s="26"/>
      <c r="E15" s="22">
        <v>144</v>
      </c>
      <c r="F15" s="22">
        <v>639</v>
      </c>
      <c r="G15" s="71">
        <f t="shared" si="3"/>
        <v>54.76</v>
      </c>
      <c r="H15" s="22">
        <v>590</v>
      </c>
      <c r="I15" s="25">
        <f t="shared" si="0"/>
        <v>49</v>
      </c>
      <c r="J15" s="72">
        <f t="shared" si="2"/>
        <v>8.3050847457627111</v>
      </c>
    </row>
    <row r="16" spans="1:10" ht="18" customHeight="1">
      <c r="A16" s="66" t="s">
        <v>69</v>
      </c>
      <c r="B16" s="10">
        <v>610</v>
      </c>
      <c r="C16" s="26">
        <v>100</v>
      </c>
      <c r="D16" s="26"/>
      <c r="E16" s="22">
        <v>9</v>
      </c>
      <c r="F16" s="22">
        <v>293</v>
      </c>
      <c r="G16" s="71">
        <f t="shared" si="3"/>
        <v>293</v>
      </c>
      <c r="H16" s="22">
        <v>96</v>
      </c>
      <c r="I16" s="25">
        <f t="shared" si="0"/>
        <v>197</v>
      </c>
      <c r="J16" s="72">
        <f t="shared" si="2"/>
        <v>205.20833333333334</v>
      </c>
    </row>
    <row r="17" spans="1:10" ht="18" customHeight="1">
      <c r="A17" s="65" t="s">
        <v>70</v>
      </c>
      <c r="B17" s="10">
        <v>611</v>
      </c>
      <c r="C17" s="26">
        <v>42022</v>
      </c>
      <c r="D17" s="26"/>
      <c r="E17" s="22">
        <v>561</v>
      </c>
      <c r="F17" s="22">
        <v>31803</v>
      </c>
      <c r="G17" s="71">
        <f t="shared" si="3"/>
        <v>75.680000000000007</v>
      </c>
      <c r="H17" s="22">
        <v>21659</v>
      </c>
      <c r="I17" s="25">
        <f t="shared" si="0"/>
        <v>10144</v>
      </c>
      <c r="J17" s="72">
        <f t="shared" si="2"/>
        <v>46.835033935084724</v>
      </c>
    </row>
    <row r="18" spans="1:10" ht="18" customHeight="1">
      <c r="A18" s="65" t="s">
        <v>71</v>
      </c>
      <c r="B18" s="10">
        <v>612</v>
      </c>
      <c r="C18" s="26">
        <v>2481</v>
      </c>
      <c r="D18" s="26"/>
      <c r="E18" s="22">
        <v>156</v>
      </c>
      <c r="F18" s="51">
        <v>1223</v>
      </c>
      <c r="G18" s="71">
        <f t="shared" si="3"/>
        <v>49.29</v>
      </c>
      <c r="H18" s="51">
        <v>1446</v>
      </c>
      <c r="I18" s="25">
        <f t="shared" si="0"/>
        <v>-223</v>
      </c>
      <c r="J18" s="72">
        <f t="shared" si="2"/>
        <v>-15.421853388658368</v>
      </c>
    </row>
    <row r="19" spans="1:10" ht="18" customHeight="1">
      <c r="A19" s="66" t="s">
        <v>72</v>
      </c>
      <c r="B19" s="10">
        <v>613</v>
      </c>
      <c r="C19" s="26">
        <v>2396</v>
      </c>
      <c r="D19" s="26"/>
      <c r="E19" s="22">
        <v>100</v>
      </c>
      <c r="F19" s="22">
        <v>289</v>
      </c>
      <c r="G19" s="71">
        <f t="shared" si="3"/>
        <v>12.06</v>
      </c>
      <c r="H19" s="22">
        <v>358</v>
      </c>
      <c r="I19" s="25">
        <f t="shared" si="0"/>
        <v>-69</v>
      </c>
      <c r="J19" s="72">
        <f t="shared" si="2"/>
        <v>-19.273743016759777</v>
      </c>
    </row>
    <row r="20" spans="1:10" ht="18" customHeight="1">
      <c r="A20" s="67" t="s">
        <v>59</v>
      </c>
      <c r="B20" s="10">
        <v>614</v>
      </c>
      <c r="C20" s="26">
        <v>1460</v>
      </c>
      <c r="D20" s="26"/>
      <c r="E20" s="22">
        <v>162</v>
      </c>
      <c r="F20" s="22">
        <v>9922</v>
      </c>
      <c r="G20" s="71">
        <f t="shared" si="3"/>
        <v>679.58999999999992</v>
      </c>
      <c r="H20" s="22">
        <v>4547</v>
      </c>
      <c r="I20" s="25">
        <f t="shared" si="0"/>
        <v>5375</v>
      </c>
      <c r="J20" s="72">
        <f t="shared" si="2"/>
        <v>118.20980866505388</v>
      </c>
    </row>
    <row r="21" spans="1:10" ht="18" customHeight="1">
      <c r="A21" s="67" t="s">
        <v>73</v>
      </c>
      <c r="B21" s="10">
        <v>615</v>
      </c>
      <c r="C21" s="26">
        <v>61</v>
      </c>
      <c r="D21" s="26"/>
      <c r="E21" s="22"/>
      <c r="F21" s="22">
        <v>25</v>
      </c>
      <c r="G21" s="71">
        <f t="shared" si="3"/>
        <v>40.98</v>
      </c>
      <c r="H21" s="22">
        <v>57</v>
      </c>
      <c r="I21" s="25">
        <f t="shared" si="0"/>
        <v>-32</v>
      </c>
      <c r="J21" s="72">
        <f t="shared" si="2"/>
        <v>-56.140350877192979</v>
      </c>
    </row>
    <row r="22" spans="1:10" ht="18" customHeight="1">
      <c r="A22" s="67" t="s">
        <v>74</v>
      </c>
      <c r="B22" s="10">
        <v>616</v>
      </c>
      <c r="C22" s="26"/>
      <c r="D22" s="26"/>
      <c r="E22" s="22"/>
      <c r="F22" s="22"/>
      <c r="G22" s="71">
        <f t="shared" si="3"/>
        <v>0</v>
      </c>
      <c r="H22" s="22"/>
      <c r="I22" s="25">
        <f t="shared" si="0"/>
        <v>0</v>
      </c>
      <c r="J22" s="72"/>
    </row>
    <row r="23" spans="1:10" ht="18" customHeight="1">
      <c r="A23" s="67" t="s">
        <v>75</v>
      </c>
      <c r="B23" s="10">
        <v>617</v>
      </c>
      <c r="C23" s="26"/>
      <c r="D23" s="26"/>
      <c r="E23" s="22"/>
      <c r="F23" s="51"/>
      <c r="G23" s="71">
        <f t="shared" si="3"/>
        <v>0</v>
      </c>
      <c r="H23" s="51"/>
      <c r="I23" s="25">
        <f t="shared" si="0"/>
        <v>0</v>
      </c>
      <c r="J23" s="72"/>
    </row>
    <row r="24" spans="1:10" ht="18" customHeight="1">
      <c r="A24" s="67" t="s">
        <v>76</v>
      </c>
      <c r="B24" s="10">
        <v>618</v>
      </c>
      <c r="C24" s="26">
        <v>500</v>
      </c>
      <c r="D24" s="26"/>
      <c r="E24" s="22">
        <v>29</v>
      </c>
      <c r="F24" s="19">
        <v>234</v>
      </c>
      <c r="G24" s="71">
        <f t="shared" si="3"/>
        <v>46.800000000000004</v>
      </c>
      <c r="H24" s="22">
        <v>275</v>
      </c>
      <c r="I24" s="25">
        <f t="shared" si="0"/>
        <v>-41</v>
      </c>
      <c r="J24" s="72"/>
    </row>
    <row r="25" spans="1:10" ht="18" customHeight="1">
      <c r="A25" s="67" t="s">
        <v>14</v>
      </c>
      <c r="B25" s="10">
        <v>619</v>
      </c>
      <c r="C25" s="26">
        <v>1185</v>
      </c>
      <c r="D25" s="26"/>
      <c r="E25" s="22">
        <v>68</v>
      </c>
      <c r="F25" s="22">
        <v>752</v>
      </c>
      <c r="G25" s="71">
        <f t="shared" si="3"/>
        <v>63.460000000000008</v>
      </c>
      <c r="H25" s="22">
        <v>1304</v>
      </c>
      <c r="I25" s="25">
        <f t="shared" si="0"/>
        <v>-552</v>
      </c>
      <c r="J25" s="72">
        <f t="shared" si="2"/>
        <v>-42.331288343558285</v>
      </c>
    </row>
    <row r="26" spans="1:10" ht="18" customHeight="1">
      <c r="A26" s="67" t="s">
        <v>77</v>
      </c>
      <c r="B26" s="10">
        <v>620</v>
      </c>
      <c r="C26" s="26"/>
      <c r="D26" s="26"/>
      <c r="E26" s="22"/>
      <c r="F26" s="22"/>
      <c r="G26" s="71">
        <f t="shared" si="3"/>
        <v>0</v>
      </c>
      <c r="H26" s="22"/>
      <c r="I26" s="25">
        <f t="shared" si="0"/>
        <v>0</v>
      </c>
      <c r="J26" s="72"/>
    </row>
    <row r="27" spans="1:10" ht="18" customHeight="1">
      <c r="A27" s="67" t="s">
        <v>78</v>
      </c>
      <c r="B27" s="10">
        <v>621</v>
      </c>
      <c r="C27" s="26"/>
      <c r="D27" s="26"/>
      <c r="E27" s="22"/>
      <c r="F27" s="22">
        <v>30</v>
      </c>
      <c r="G27" s="71"/>
      <c r="H27" s="22"/>
      <c r="I27" s="25"/>
      <c r="J27" s="72"/>
    </row>
    <row r="28" spans="1:10" ht="18" customHeight="1">
      <c r="A28" s="67" t="s">
        <v>17</v>
      </c>
      <c r="B28" s="10"/>
      <c r="C28" s="26"/>
      <c r="D28" s="26"/>
      <c r="E28" s="22"/>
      <c r="F28" s="22"/>
      <c r="G28" s="71"/>
      <c r="H28" s="22"/>
      <c r="I28" s="25"/>
      <c r="J28" s="72"/>
    </row>
    <row r="29" spans="1:10" ht="18" customHeight="1">
      <c r="A29" s="67" t="s">
        <v>15</v>
      </c>
      <c r="B29" s="10"/>
      <c r="C29" s="26"/>
      <c r="D29" s="26"/>
      <c r="E29" s="22"/>
      <c r="F29" s="22"/>
      <c r="G29" s="71"/>
      <c r="H29" s="22"/>
      <c r="I29" s="25"/>
      <c r="J29" s="72"/>
    </row>
    <row r="30" spans="1:10" ht="18" customHeight="1">
      <c r="A30" s="14" t="s">
        <v>10</v>
      </c>
      <c r="B30" s="10">
        <v>700</v>
      </c>
      <c r="C30" s="25">
        <v>90032</v>
      </c>
      <c r="D30" s="25"/>
      <c r="E30" s="22">
        <v>16028</v>
      </c>
      <c r="F30" s="21">
        <v>93500</v>
      </c>
      <c r="G30" s="71">
        <f t="shared" si="3"/>
        <v>103.85</v>
      </c>
      <c r="H30" s="21">
        <v>13545</v>
      </c>
      <c r="I30" s="25">
        <f t="shared" si="0"/>
        <v>79955</v>
      </c>
      <c r="J30" s="72">
        <f t="shared" si="2"/>
        <v>590.2916205241786</v>
      </c>
    </row>
    <row r="31" spans="1:10" ht="36.7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1">
    <mergeCell ref="A31:J31"/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1.1000000000000001" right="0.28999999999999998" top="0.25" bottom="0.26" header="0.18" footer="0.18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2019-09-05T03:36:33Z</cp:lastPrinted>
  <dcterms:created xsi:type="dcterms:W3CDTF">2001-07-03T09:54:14Z</dcterms:created>
  <dcterms:modified xsi:type="dcterms:W3CDTF">2019-09-05T03:42:13Z</dcterms:modified>
</cp:coreProperties>
</file>